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5" windowWidth="12120" windowHeight="9120" activeTab="0"/>
  </bookViews>
  <sheets>
    <sheet name="Veritas, Turku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<sst xmlns="http://schemas.openxmlformats.org/spreadsheetml/2006/main" count="45" uniqueCount="29">
  <si>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NETTOTULOKSET / PISTEET</t>
  </si>
  <si>
    <t>HCP nyt</t>
  </si>
  <si>
    <t>RAAKATULOKSET (kaikki pelatut kierrokset laskettu mukaan)</t>
  </si>
  <si>
    <t>min</t>
  </si>
  <si>
    <t>max</t>
  </si>
  <si>
    <t>Juha Wellenius</t>
  </si>
  <si>
    <t>Kari Linnanketo</t>
  </si>
  <si>
    <t>Tomi Aunio</t>
  </si>
  <si>
    <t>Allan Luoto</t>
  </si>
  <si>
    <t>krs</t>
  </si>
  <si>
    <t>ka.</t>
  </si>
  <si>
    <t>kilp.</t>
  </si>
  <si>
    <t>sum</t>
  </si>
  <si>
    <t>haj.</t>
  </si>
  <si>
    <t>HCP alku</t>
  </si>
  <si>
    <t>Nimi</t>
  </si>
  <si>
    <t>Jouni Valkjärvi</t>
  </si>
  <si>
    <t>diff</t>
  </si>
  <si>
    <t>Tiina Tång</t>
  </si>
  <si>
    <t>Kausikilpailut 2009 Veritas-stadion | Åbo</t>
  </si>
  <si>
    <t>Jari Haapanen</t>
  </si>
  <si>
    <t>Jussi Kuisma</t>
  </si>
  <si>
    <t>Petri Lönngren</t>
  </si>
  <si>
    <t>Patrik Eriksson</t>
  </si>
  <si>
    <t>Markku Sillman</t>
  </si>
  <si>
    <t>Timo Metsäranta</t>
  </si>
  <si>
    <t>Aki Sillman</t>
  </si>
  <si>
    <t>Kari Kulmala</t>
  </si>
  <si>
    <t>Pasi Aho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</si>
</sst>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d\.m\.yyyy"/>
    <numFmt numFmtId="189" formatCode="0.0"/>
    <numFmt numFmtId="190" formatCode="&quot;Kyllä&quot;;&quot;Kyllä&quot;;&quot;Ei&quot;"/>
    <numFmt numFmtId="191" formatCode="&quot;Tosi&quot;;&quot;Tosi&quot;;&quot;Epätosi&quot;"/>
    <numFmt numFmtId="192" formatCode="&quot;Käytössä&quot;;&quot;Käytössä&quot;;&quot;Ei käytössä&quot;"/>
    <numFmt numFmtId="193" formatCode="[$-809]dd\ mmmm\ yyyy"/>
    <numFmt numFmtId="194" formatCode="d/m/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Rounded MT Bold"/>
      <family val="2"/>
    </font>
    <font>
      <b/>
      <strike/>
      <sz val="12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ck"/>
      <right style="thick"/>
      <top style="double"/>
      <bottom style="thick"/>
    </border>
    <border>
      <left>
        <color indexed="63"/>
      </left>
      <right style="thick"/>
      <top style="thick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double"/>
      <bottom style="thick"/>
    </border>
    <border>
      <left style="hair"/>
      <right style="thick"/>
      <top style="double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ouble"/>
    </border>
    <border>
      <left style="hair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medium"/>
      <right style="medium"/>
      <top style="thick"/>
      <bottom style="double"/>
    </border>
    <border>
      <left style="thick"/>
      <right>
        <color indexed="63"/>
      </right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hair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 style="hair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hair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ck"/>
      <right style="hair"/>
      <top style="thick"/>
      <bottom style="double"/>
    </border>
    <border>
      <left style="hair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thick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ck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" fontId="11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3" xfId="0" applyNumberFormat="1" applyFont="1" applyFill="1" applyBorder="1" applyAlignment="1" applyProtection="1">
      <alignment horizontal="left" indent="1"/>
      <protection/>
    </xf>
    <xf numFmtId="0" fontId="4" fillId="0" borderId="4" xfId="0" applyNumberFormat="1" applyFont="1" applyFill="1" applyBorder="1" applyAlignment="1" applyProtection="1">
      <alignment horizontal="left" indent="1"/>
      <protection/>
    </xf>
    <xf numFmtId="0" fontId="8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 indent="1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2" fontId="8" fillId="0" borderId="7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7" xfId="0" applyNumberFormat="1" applyFont="1" applyFill="1" applyBorder="1" applyAlignment="1" applyProtection="1">
      <alignment horizontal="center"/>
      <protection locked="0"/>
    </xf>
    <xf numFmtId="0" fontId="18" fillId="0" borderId="7" xfId="0" applyNumberFormat="1" applyFont="1" applyFill="1" applyBorder="1" applyAlignment="1" applyProtection="1">
      <alignment horizontal="left" indent="1"/>
      <protection locked="0"/>
    </xf>
    <xf numFmtId="0" fontId="18" fillId="0" borderId="7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left" indent="1"/>
      <protection locked="0"/>
    </xf>
    <xf numFmtId="0" fontId="18" fillId="0" borderId="17" xfId="0" applyNumberFormat="1" applyFont="1" applyFill="1" applyBorder="1" applyAlignment="1" applyProtection="1">
      <alignment horizontal="left" indent="1"/>
      <protection locked="0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7" xfId="0" applyNumberFormat="1" applyFont="1" applyFill="1" applyBorder="1" applyAlignment="1" applyProtection="1">
      <alignment horizontal="center"/>
      <protection/>
    </xf>
    <xf numFmtId="0" fontId="16" fillId="0" borderId="7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Fill="1" applyBorder="1" applyAlignment="1" applyProtection="1">
      <alignment horizontal="center"/>
      <protection locked="0"/>
    </xf>
    <xf numFmtId="0" fontId="16" fillId="0" borderId="20" xfId="0" applyNumberFormat="1" applyFont="1" applyFill="1" applyBorder="1" applyAlignment="1" applyProtection="1">
      <alignment horizontal="center"/>
      <protection locked="0"/>
    </xf>
    <xf numFmtId="0" fontId="12" fillId="0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left" indent="1"/>
      <protection/>
    </xf>
    <xf numFmtId="0" fontId="16" fillId="0" borderId="19" xfId="0" applyNumberFormat="1" applyFont="1" applyFill="1" applyBorder="1" applyAlignment="1" applyProtection="1">
      <alignment horizontal="center"/>
      <protection/>
    </xf>
    <xf numFmtId="0" fontId="16" fillId="0" borderId="23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horizontal="left" indent="1"/>
      <protection locked="0"/>
    </xf>
    <xf numFmtId="0" fontId="16" fillId="0" borderId="2" xfId="0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1" fontId="16" fillId="0" borderId="7" xfId="0" applyNumberFormat="1" applyFont="1" applyFill="1" applyBorder="1" applyAlignment="1" applyProtection="1">
      <alignment horizontal="center"/>
      <protection locked="0"/>
    </xf>
    <xf numFmtId="0" fontId="16" fillId="0" borderId="1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2" fillId="0" borderId="28" xfId="0" applyNumberFormat="1" applyFont="1" applyFill="1" applyBorder="1" applyAlignment="1" applyProtection="1">
      <alignment horizontal="left" indent="1"/>
      <protection/>
    </xf>
    <xf numFmtId="1" fontId="16" fillId="0" borderId="21" xfId="0" applyNumberFormat="1" applyFont="1" applyBorder="1" applyAlignment="1">
      <alignment horizontal="center"/>
    </xf>
    <xf numFmtId="0" fontId="12" fillId="0" borderId="29" xfId="0" applyNumberFormat="1" applyFont="1" applyFill="1" applyBorder="1" applyAlignment="1" applyProtection="1">
      <alignment horizontal="left" indent="1"/>
      <protection/>
    </xf>
    <xf numFmtId="0" fontId="16" fillId="0" borderId="26" xfId="0" applyFont="1" applyBorder="1" applyAlignment="1" quotePrefix="1">
      <alignment horizontal="center"/>
    </xf>
    <xf numFmtId="0" fontId="16" fillId="0" borderId="27" xfId="0" applyFont="1" applyBorder="1" applyAlignment="1" quotePrefix="1">
      <alignment horizontal="center"/>
    </xf>
    <xf numFmtId="0" fontId="12" fillId="0" borderId="24" xfId="0" applyNumberFormat="1" applyFont="1" applyFill="1" applyBorder="1" applyAlignment="1" applyProtection="1">
      <alignment horizontal="left" indent="1"/>
      <protection/>
    </xf>
    <xf numFmtId="0" fontId="16" fillId="0" borderId="30" xfId="0" applyNumberFormat="1" applyFont="1" applyFill="1" applyBorder="1" applyAlignment="1" applyProtection="1">
      <alignment horizontal="center"/>
      <protection/>
    </xf>
    <xf numFmtId="0" fontId="16" fillId="0" borderId="31" xfId="0" applyNumberFormat="1" applyFont="1" applyFill="1" applyBorder="1" applyAlignment="1" applyProtection="1" quotePrefix="1">
      <alignment horizontal="center"/>
      <protection/>
    </xf>
    <xf numFmtId="0" fontId="16" fillId="0" borderId="3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2" fillId="0" borderId="32" xfId="0" applyNumberFormat="1" applyFont="1" applyFill="1" applyBorder="1" applyAlignment="1" applyProtection="1">
      <alignment horizontal="left" indent="1"/>
      <protection/>
    </xf>
    <xf numFmtId="0" fontId="16" fillId="0" borderId="33" xfId="0" applyNumberFormat="1" applyFont="1" applyFill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left" indent="1"/>
      <protection/>
    </xf>
    <xf numFmtId="0" fontId="16" fillId="0" borderId="21" xfId="0" applyNumberFormat="1" applyFont="1" applyFill="1" applyBorder="1" applyAlignment="1" applyProtection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30" xfId="0" applyNumberFormat="1" applyFont="1" applyFill="1" applyBorder="1" applyAlignment="1" applyProtection="1">
      <alignment horizontal="center"/>
      <protection locked="0"/>
    </xf>
    <xf numFmtId="0" fontId="12" fillId="0" borderId="35" xfId="0" applyNumberFormat="1" applyFont="1" applyFill="1" applyBorder="1" applyAlignment="1" applyProtection="1">
      <alignment horizontal="left" indent="1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12" fillId="0" borderId="26" xfId="0" applyNumberFormat="1" applyFont="1" applyFill="1" applyBorder="1" applyAlignment="1" applyProtection="1">
      <alignment horizontal="left" indent="1"/>
      <protection/>
    </xf>
    <xf numFmtId="0" fontId="16" fillId="0" borderId="27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32" xfId="0" applyNumberFormat="1" applyFont="1" applyFill="1" applyBorder="1" applyAlignment="1" applyProtection="1">
      <alignment horizontal="left" indent="1"/>
      <protection locked="0"/>
    </xf>
    <xf numFmtId="0" fontId="16" fillId="2" borderId="20" xfId="0" applyNumberFormat="1" applyFont="1" applyFill="1" applyBorder="1" applyAlignment="1" applyProtection="1">
      <alignment horizontal="center"/>
      <protection locked="0"/>
    </xf>
    <xf numFmtId="0" fontId="16" fillId="2" borderId="36" xfId="0" applyNumberFormat="1" applyFont="1" applyFill="1" applyBorder="1" applyAlignment="1" applyProtection="1">
      <alignment horizontal="center"/>
      <protection/>
    </xf>
    <xf numFmtId="0" fontId="16" fillId="2" borderId="36" xfId="0" applyNumberFormat="1" applyFont="1" applyFill="1" applyBorder="1" applyAlignment="1" applyProtection="1" quotePrefix="1">
      <alignment horizontal="center"/>
      <protection/>
    </xf>
    <xf numFmtId="0" fontId="16" fillId="2" borderId="27" xfId="0" applyNumberFormat="1" applyFont="1" applyFill="1" applyBorder="1" applyAlignment="1" applyProtection="1">
      <alignment horizontal="center"/>
      <protection locked="0"/>
    </xf>
    <xf numFmtId="0" fontId="16" fillId="2" borderId="33" xfId="0" applyNumberFormat="1" applyFont="1" applyFill="1" applyBorder="1" applyAlignment="1" applyProtection="1">
      <alignment horizontal="center"/>
      <protection locked="0"/>
    </xf>
    <xf numFmtId="0" fontId="16" fillId="2" borderId="33" xfId="0" applyNumberFormat="1" applyFont="1" applyFill="1" applyBorder="1" applyAlignment="1" applyProtection="1">
      <alignment horizontal="center"/>
      <protection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3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1" xfId="0" applyNumberFormat="1" applyFont="1" applyFill="1" applyBorder="1" applyAlignment="1" applyProtection="1">
      <alignment horizontal="center"/>
      <protection locked="0"/>
    </xf>
    <xf numFmtId="0" fontId="19" fillId="3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9" fontId="8" fillId="0" borderId="0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 locked="0"/>
    </xf>
    <xf numFmtId="0" fontId="16" fillId="0" borderId="33" xfId="0" applyNumberFormat="1" applyFont="1" applyFill="1" applyBorder="1" applyAlignment="1" applyProtection="1" quotePrefix="1">
      <alignment horizontal="center"/>
      <protection/>
    </xf>
    <xf numFmtId="0" fontId="12" fillId="0" borderId="22" xfId="0" applyNumberFormat="1" applyFont="1" applyFill="1" applyBorder="1" applyAlignment="1" applyProtection="1">
      <alignment horizontal="left" indent="1"/>
      <protection locked="0"/>
    </xf>
    <xf numFmtId="0" fontId="16" fillId="0" borderId="23" xfId="0" applyNumberFormat="1" applyFont="1" applyFill="1" applyBorder="1" applyAlignment="1" applyProtection="1">
      <alignment horizontal="center"/>
      <protection locked="0"/>
    </xf>
    <xf numFmtId="0" fontId="16" fillId="2" borderId="36" xfId="0" applyNumberFormat="1" applyFont="1" applyFill="1" applyBorder="1" applyAlignment="1" applyProtection="1">
      <alignment horizontal="center"/>
      <protection locked="0"/>
    </xf>
    <xf numFmtId="0" fontId="16" fillId="2" borderId="36" xfId="0" applyNumberFormat="1" applyFont="1" applyFill="1" applyBorder="1" applyAlignment="1" applyProtection="1" quotePrefix="1">
      <alignment horizontal="center"/>
      <protection locked="0"/>
    </xf>
    <xf numFmtId="0" fontId="20" fillId="2" borderId="20" xfId="0" applyNumberFormat="1" applyFont="1" applyFill="1" applyBorder="1" applyAlignment="1" applyProtection="1">
      <alignment horizontal="center"/>
      <protection locked="0"/>
    </xf>
    <xf numFmtId="0" fontId="20" fillId="0" borderId="20" xfId="0" applyNumberFormat="1" applyFont="1" applyFill="1" applyBorder="1" applyAlignment="1" applyProtection="1">
      <alignment horizontal="center"/>
      <protection locked="0"/>
    </xf>
    <xf numFmtId="0" fontId="20" fillId="0" borderId="41" xfId="0" applyNumberFormat="1" applyFont="1" applyFill="1" applyBorder="1" applyAlignment="1" applyProtection="1">
      <alignment horizontal="center"/>
      <protection locked="0"/>
    </xf>
    <xf numFmtId="0" fontId="20" fillId="0" borderId="27" xfId="0" applyNumberFormat="1" applyFont="1" applyFill="1" applyBorder="1" applyAlignment="1" applyProtection="1">
      <alignment horizontal="center"/>
      <protection locked="0"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21" fillId="0" borderId="7" xfId="0" applyNumberFormat="1" applyFont="1" applyFill="1" applyBorder="1" applyAlignment="1" applyProtection="1">
      <alignment horizontal="center"/>
      <protection locked="0"/>
    </xf>
    <xf numFmtId="189" fontId="0" fillId="0" borderId="0" xfId="0" applyNumberFormat="1" applyFont="1" applyAlignment="1">
      <alignment/>
    </xf>
    <xf numFmtId="1" fontId="16" fillId="0" borderId="19" xfId="0" applyNumberFormat="1" applyFont="1" applyFill="1" applyBorder="1" applyAlignment="1" applyProtection="1">
      <alignment horizontal="center"/>
      <protection/>
    </xf>
    <xf numFmtId="1" fontId="22" fillId="0" borderId="19" xfId="0" applyNumberFormat="1" applyFont="1" applyFill="1" applyBorder="1" applyAlignment="1" applyProtection="1">
      <alignment horizontal="center"/>
      <protection/>
    </xf>
    <xf numFmtId="0" fontId="16" fillId="2" borderId="31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left" indent="1"/>
      <protection locked="0"/>
    </xf>
    <xf numFmtId="0" fontId="16" fillId="0" borderId="2" xfId="0" applyNumberFormat="1" applyFont="1" applyBorder="1" applyAlignment="1">
      <alignment horizontal="center"/>
    </xf>
    <xf numFmtId="0" fontId="16" fillId="2" borderId="31" xfId="0" applyNumberFormat="1" applyFont="1" applyFill="1" applyBorder="1" applyAlignment="1" applyProtection="1" quotePrefix="1">
      <alignment horizontal="center"/>
      <protection/>
    </xf>
    <xf numFmtId="0" fontId="20" fillId="2" borderId="27" xfId="0" applyNumberFormat="1" applyFont="1" applyFill="1" applyBorder="1" applyAlignment="1" applyProtection="1">
      <alignment horizontal="center"/>
      <protection locked="0"/>
    </xf>
    <xf numFmtId="0" fontId="12" fillId="0" borderId="43" xfId="0" applyNumberFormat="1" applyFont="1" applyFill="1" applyBorder="1" applyAlignment="1" applyProtection="1">
      <alignment horizontal="left" indent="1"/>
      <protection/>
    </xf>
    <xf numFmtId="0" fontId="16" fillId="0" borderId="31" xfId="0" applyNumberFormat="1" applyFont="1" applyFill="1" applyBorder="1" applyAlignment="1" applyProtection="1" quotePrefix="1">
      <alignment horizontal="center"/>
      <protection locked="0"/>
    </xf>
    <xf numFmtId="0" fontId="16" fillId="0" borderId="31" xfId="0" applyNumberFormat="1" applyFont="1" applyFill="1" applyBorder="1" applyAlignment="1" applyProtection="1">
      <alignment horizontal="center"/>
      <protection locked="0"/>
    </xf>
    <xf numFmtId="1" fontId="23" fillId="0" borderId="7" xfId="0" applyNumberFormat="1" applyFont="1" applyFill="1" applyBorder="1" applyAlignment="1" applyProtection="1">
      <alignment horizontal="center"/>
      <protection locked="0"/>
    </xf>
    <xf numFmtId="0" fontId="16" fillId="0" borderId="36" xfId="0" applyNumberFormat="1" applyFont="1" applyFill="1" applyBorder="1" applyAlignment="1" applyProtection="1">
      <alignment horizontal="center"/>
      <protection/>
    </xf>
    <xf numFmtId="0" fontId="20" fillId="2" borderId="33" xfId="0" applyNumberFormat="1" applyFont="1" applyFill="1" applyBorder="1" applyAlignment="1" applyProtection="1" quotePrefix="1">
      <alignment horizontal="center"/>
      <protection/>
    </xf>
    <xf numFmtId="0" fontId="16" fillId="0" borderId="36" xfId="0" applyNumberFormat="1" applyFont="1" applyFill="1" applyBorder="1" applyAlignment="1" applyProtection="1" quotePrefix="1">
      <alignment horizontal="center"/>
      <protection/>
    </xf>
    <xf numFmtId="0" fontId="12" fillId="0" borderId="35" xfId="0" applyNumberFormat="1" applyFont="1" applyFill="1" applyBorder="1" applyAlignment="1" applyProtection="1">
      <alignment horizontal="left" indent="1"/>
      <protection locked="0"/>
    </xf>
    <xf numFmtId="0" fontId="20" fillId="2" borderId="36" xfId="0" applyNumberFormat="1" applyFont="1" applyFill="1" applyBorder="1" applyAlignment="1" applyProtection="1">
      <alignment horizontal="center"/>
      <protection locked="0"/>
    </xf>
    <xf numFmtId="0" fontId="20" fillId="2" borderId="36" xfId="0" applyNumberFormat="1" applyFont="1" applyFill="1" applyBorder="1" applyAlignment="1" applyProtection="1">
      <alignment horizontal="center"/>
      <protection/>
    </xf>
    <xf numFmtId="0" fontId="12" fillId="0" borderId="44" xfId="0" applyNumberFormat="1" applyFont="1" applyFill="1" applyBorder="1" applyAlignment="1" applyProtection="1">
      <alignment horizontal="left" indent="1"/>
      <protection/>
    </xf>
    <xf numFmtId="0" fontId="16" fillId="0" borderId="25" xfId="0" applyNumberFormat="1" applyFont="1" applyFill="1" applyBorder="1" applyAlignment="1" applyProtection="1">
      <alignment horizontal="center"/>
      <protection locked="0"/>
    </xf>
    <xf numFmtId="0" fontId="16" fillId="2" borderId="31" xfId="0" applyNumberFormat="1" applyFont="1" applyFill="1" applyBorder="1" applyAlignment="1" applyProtection="1" quotePrefix="1">
      <alignment horizontal="center"/>
      <protection locked="0"/>
    </xf>
    <xf numFmtId="0" fontId="12" fillId="0" borderId="45" xfId="0" applyNumberFormat="1" applyFont="1" applyFill="1" applyBorder="1" applyAlignment="1" applyProtection="1">
      <alignment horizontal="left" indent="1"/>
      <protection locked="0"/>
    </xf>
    <xf numFmtId="0" fontId="20" fillId="2" borderId="31" xfId="0" applyNumberFormat="1" applyFont="1" applyFill="1" applyBorder="1" applyAlignment="1" applyProtection="1">
      <alignment horizontal="center"/>
      <protection locked="0"/>
    </xf>
    <xf numFmtId="194" fontId="18" fillId="0" borderId="16" xfId="0" applyNumberFormat="1" applyFont="1" applyFill="1" applyBorder="1" applyAlignment="1" applyProtection="1">
      <alignment horizontal="center"/>
      <protection locked="0"/>
    </xf>
    <xf numFmtId="194" fontId="18" fillId="0" borderId="18" xfId="0" applyNumberFormat="1" applyFont="1" applyFill="1" applyBorder="1" applyAlignment="1" applyProtection="1">
      <alignment horizontal="center"/>
      <protection locked="0"/>
    </xf>
    <xf numFmtId="0" fontId="20" fillId="0" borderId="37" xfId="0" applyNumberFormat="1" applyFont="1" applyFill="1" applyBorder="1" applyAlignment="1" applyProtection="1">
      <alignment horizontal="center"/>
      <protection locked="0"/>
    </xf>
    <xf numFmtId="0" fontId="20" fillId="0" borderId="36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8"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  <dxf>
      <font>
        <color rgb="FF3366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2:BU56"/>
  <sheetViews>
    <sheetView showGridLines="0" tabSelected="1" zoomScale="70" zoomScaleNormal="70" workbookViewId="0" topLeftCell="A1">
      <selection activeCell="AK18" sqref="AK18"/>
    </sheetView>
  </sheetViews>
  <sheetFormatPr defaultColWidth="9.140625" defaultRowHeight="12.75"/>
  <cols>
    <col min="1" max="1" width="2.7109375" style="2" customWidth="1"/>
    <col min="2" max="2" width="3.57421875" style="6" customWidth="1"/>
    <col min="3" max="3" width="21.421875" style="0" customWidth="1"/>
    <col min="4" max="4" width="8.8515625" style="6" customWidth="1"/>
    <col min="5" max="5" width="8.7109375" style="6" customWidth="1"/>
    <col min="6" max="23" width="4.7109375" style="6" customWidth="1"/>
    <col min="24" max="24" width="4.57421875" style="6" customWidth="1"/>
    <col min="25" max="25" width="4.7109375" style="6" customWidth="1"/>
    <col min="26" max="26" width="4.57421875" style="6" customWidth="1"/>
    <col min="27" max="29" width="4.7109375" style="6" customWidth="1"/>
    <col min="30" max="30" width="4.57421875" style="6" customWidth="1"/>
    <col min="31" max="39" width="4.7109375" style="6" customWidth="1"/>
    <col min="40" max="40" width="5.28125" style="6" customWidth="1"/>
    <col min="41" max="41" width="6.8515625" style="6" customWidth="1"/>
    <col min="42" max="42" width="5.57421875" style="6" customWidth="1"/>
    <col min="43" max="44" width="4.7109375" style="0" customWidth="1"/>
    <col min="55" max="73" width="5.7109375" style="0" customWidth="1"/>
  </cols>
  <sheetData>
    <row r="2" spans="2:42" ht="26.25">
      <c r="B2" s="3"/>
      <c r="C2" s="84" t="s">
        <v>19</v>
      </c>
      <c r="D2" s="3"/>
      <c r="E2" s="3"/>
      <c r="F2" s="3"/>
      <c r="G2" s="3"/>
      <c r="H2" s="3"/>
      <c r="J2" s="3"/>
      <c r="N2" s="84"/>
      <c r="O2" s="3"/>
      <c r="Q2" s="3"/>
      <c r="R2" s="3"/>
      <c r="S2" s="3"/>
      <c r="T2" s="3"/>
      <c r="U2" s="3"/>
      <c r="V2" s="3"/>
      <c r="W2" s="3"/>
      <c r="X2" s="3"/>
      <c r="Y2" s="4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</row>
    <row r="3" spans="2:42" ht="26.25">
      <c r="B3" s="3"/>
      <c r="C3" s="1"/>
      <c r="D3" s="3"/>
      <c r="E3" s="3"/>
      <c r="F3" s="3"/>
      <c r="G3" s="3"/>
      <c r="H3" s="3"/>
      <c r="I3" s="44"/>
      <c r="J3" s="3"/>
      <c r="K3" s="27"/>
      <c r="L3" s="3"/>
      <c r="N3" s="3"/>
      <c r="O3" s="3"/>
      <c r="P3" s="46"/>
      <c r="Q3" s="3"/>
      <c r="R3" s="3"/>
      <c r="S3" s="3"/>
      <c r="T3" s="3"/>
      <c r="U3" s="3"/>
      <c r="V3" s="3"/>
      <c r="W3" s="3"/>
      <c r="X3" s="3"/>
      <c r="Y3" s="4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5"/>
    </row>
    <row r="4" spans="2:42" ht="20.25">
      <c r="B4" s="47"/>
      <c r="C4" s="1"/>
      <c r="D4" s="3"/>
      <c r="E4" s="3"/>
      <c r="F4" s="3"/>
      <c r="G4" s="3"/>
      <c r="H4" s="3"/>
      <c r="I4" s="3"/>
      <c r="J4" s="3"/>
      <c r="K4" s="27"/>
      <c r="L4" s="3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5"/>
    </row>
    <row r="5" spans="2:42" ht="20.25">
      <c r="B5" s="47"/>
      <c r="C5" s="1"/>
      <c r="D5" s="3"/>
      <c r="E5" s="3"/>
      <c r="F5" s="3"/>
      <c r="G5" s="3"/>
      <c r="H5" s="3"/>
      <c r="I5" s="3"/>
      <c r="J5" s="3"/>
      <c r="K5" s="27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</row>
    <row r="6" spans="3:42" ht="20.25">
      <c r="C6" s="1"/>
      <c r="D6" s="3"/>
      <c r="E6" s="3"/>
      <c r="F6" s="3"/>
      <c r="G6" s="3"/>
      <c r="H6" s="3"/>
      <c r="I6" s="3"/>
      <c r="J6" s="3"/>
      <c r="K6" s="27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"/>
    </row>
    <row r="7" spans="2:42" ht="18" customHeight="1" thickBot="1">
      <c r="B7" s="53" t="s">
        <v>0</v>
      </c>
      <c r="E7" s="3"/>
      <c r="F7" s="3"/>
      <c r="G7" s="3"/>
      <c r="H7" s="3"/>
      <c r="I7" s="3"/>
      <c r="J7" s="3"/>
      <c r="K7" s="3"/>
      <c r="M7" s="4"/>
      <c r="O7" s="3"/>
      <c r="P7" s="3"/>
      <c r="Q7" s="3"/>
      <c r="R7" s="3"/>
      <c r="S7" s="3"/>
      <c r="T7" s="3"/>
      <c r="U7" s="3"/>
      <c r="W7" s="3"/>
      <c r="X7" s="16"/>
      <c r="Y7" s="4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5"/>
    </row>
    <row r="8" spans="2:44" ht="21.75" customHeight="1" thickBot="1" thickTop="1">
      <c r="B8" s="126">
        <v>0</v>
      </c>
      <c r="C8" s="49" t="s">
        <v>15</v>
      </c>
      <c r="D8" s="50" t="s">
        <v>14</v>
      </c>
      <c r="E8" s="51" t="s">
        <v>1</v>
      </c>
      <c r="F8" s="150">
        <v>39784</v>
      </c>
      <c r="G8" s="151"/>
      <c r="H8" s="150">
        <f>F8+7</f>
        <v>39791</v>
      </c>
      <c r="I8" s="151"/>
      <c r="J8" s="150">
        <f>H8+7</f>
        <v>39798</v>
      </c>
      <c r="K8" s="151"/>
      <c r="L8" s="150">
        <f>J8+14</f>
        <v>39812</v>
      </c>
      <c r="M8" s="151"/>
      <c r="N8" s="150">
        <f>L8+7</f>
        <v>39819</v>
      </c>
      <c r="O8" s="151"/>
      <c r="P8" s="150">
        <f>N8+7</f>
        <v>39826</v>
      </c>
      <c r="Q8" s="151"/>
      <c r="R8" s="150">
        <f>P8+7</f>
        <v>39833</v>
      </c>
      <c r="S8" s="151"/>
      <c r="T8" s="150">
        <f>R8+7</f>
        <v>39840</v>
      </c>
      <c r="U8" s="151"/>
      <c r="V8" s="150">
        <f>T8+7</f>
        <v>39847</v>
      </c>
      <c r="W8" s="151"/>
      <c r="X8" s="150">
        <f>V8+7</f>
        <v>39854</v>
      </c>
      <c r="Y8" s="151"/>
      <c r="Z8" s="150">
        <f>X8+7</f>
        <v>39861</v>
      </c>
      <c r="AA8" s="151"/>
      <c r="AB8" s="150">
        <f>Z8+7</f>
        <v>39868</v>
      </c>
      <c r="AC8" s="151"/>
      <c r="AD8" s="150">
        <f>AB8+7</f>
        <v>39875</v>
      </c>
      <c r="AE8" s="151"/>
      <c r="AF8" s="150">
        <f>AD8+7</f>
        <v>39882</v>
      </c>
      <c r="AG8" s="151"/>
      <c r="AH8" s="150">
        <f>AF8+7</f>
        <v>39889</v>
      </c>
      <c r="AI8" s="151"/>
      <c r="AJ8" s="150">
        <f>AH8+7</f>
        <v>39896</v>
      </c>
      <c r="AK8" s="151"/>
      <c r="AL8" s="150">
        <f>AJ8+7</f>
        <v>39903</v>
      </c>
      <c r="AM8" s="151"/>
      <c r="AN8" s="50" t="s">
        <v>12</v>
      </c>
      <c r="AO8" s="50" t="s">
        <v>11</v>
      </c>
      <c r="AP8" s="52" t="s">
        <v>17</v>
      </c>
      <c r="AQ8" s="113"/>
      <c r="AR8" s="113"/>
    </row>
    <row r="9" spans="1:44" s="20" customFormat="1" ht="21.75" customHeight="1" thickBot="1" thickTop="1">
      <c r="A9" s="19"/>
      <c r="B9" s="125">
        <f aca="true" t="shared" si="0" ref="B9:B14">B8+1</f>
        <v>1</v>
      </c>
      <c r="C9" s="63" t="s">
        <v>22</v>
      </c>
      <c r="D9" s="64">
        <v>12</v>
      </c>
      <c r="E9" s="65">
        <v>4</v>
      </c>
      <c r="F9" s="99"/>
      <c r="G9" s="61"/>
      <c r="H9" s="99"/>
      <c r="I9" s="61"/>
      <c r="J9" s="99">
        <v>56</v>
      </c>
      <c r="K9" s="61">
        <v>24</v>
      </c>
      <c r="L9" s="99"/>
      <c r="M9" s="61"/>
      <c r="N9" s="139">
        <v>55</v>
      </c>
      <c r="O9" s="61">
        <v>25</v>
      </c>
      <c r="P9" s="139">
        <v>54</v>
      </c>
      <c r="Q9" s="61">
        <v>26</v>
      </c>
      <c r="R9" s="141"/>
      <c r="S9" s="61"/>
      <c r="T9" s="139">
        <v>51</v>
      </c>
      <c r="U9" s="61">
        <v>29</v>
      </c>
      <c r="V9" s="153">
        <v>64</v>
      </c>
      <c r="W9" s="121">
        <v>16</v>
      </c>
      <c r="X9" s="141">
        <v>55</v>
      </c>
      <c r="Y9" s="61">
        <v>25</v>
      </c>
      <c r="Z9" s="139">
        <v>53</v>
      </c>
      <c r="AA9" s="61">
        <v>27</v>
      </c>
      <c r="AB9" s="99">
        <v>59</v>
      </c>
      <c r="AC9" s="61">
        <v>21</v>
      </c>
      <c r="AD9" s="99">
        <v>47</v>
      </c>
      <c r="AE9" s="61">
        <v>33</v>
      </c>
      <c r="AF9" s="99">
        <v>54</v>
      </c>
      <c r="AG9" s="61">
        <v>26</v>
      </c>
      <c r="AH9" s="99">
        <v>58</v>
      </c>
      <c r="AI9" s="61">
        <v>22</v>
      </c>
      <c r="AJ9" s="99">
        <v>45</v>
      </c>
      <c r="AK9" s="111">
        <v>35</v>
      </c>
      <c r="AL9" s="99">
        <v>56</v>
      </c>
      <c r="AM9" s="61">
        <v>24</v>
      </c>
      <c r="AN9" s="112">
        <v>317</v>
      </c>
      <c r="AO9" s="59">
        <v>13</v>
      </c>
      <c r="AP9" s="128">
        <v>0</v>
      </c>
      <c r="AQ9" s="127"/>
      <c r="AR9" s="113"/>
    </row>
    <row r="10" spans="2:73" ht="21.75" customHeight="1" thickBot="1" thickTop="1">
      <c r="B10" s="125">
        <f t="shared" si="0"/>
        <v>2</v>
      </c>
      <c r="C10" s="63" t="s">
        <v>5</v>
      </c>
      <c r="D10" s="60">
        <v>4</v>
      </c>
      <c r="E10" s="118">
        <v>0</v>
      </c>
      <c r="F10" s="99">
        <v>57</v>
      </c>
      <c r="G10" s="98">
        <v>23</v>
      </c>
      <c r="H10" s="99">
        <v>53</v>
      </c>
      <c r="I10" s="98">
        <v>27</v>
      </c>
      <c r="J10" s="99">
        <v>50</v>
      </c>
      <c r="K10" s="98">
        <v>30</v>
      </c>
      <c r="L10" s="99">
        <v>55</v>
      </c>
      <c r="M10" s="98">
        <v>25</v>
      </c>
      <c r="N10" s="149"/>
      <c r="O10" s="134"/>
      <c r="P10" s="119">
        <v>58</v>
      </c>
      <c r="Q10" s="98">
        <v>22</v>
      </c>
      <c r="R10" s="119">
        <v>51</v>
      </c>
      <c r="S10" s="98">
        <v>29</v>
      </c>
      <c r="T10" s="120">
        <v>54</v>
      </c>
      <c r="U10" s="98">
        <v>26</v>
      </c>
      <c r="V10" s="119">
        <v>57</v>
      </c>
      <c r="W10" s="98">
        <v>23</v>
      </c>
      <c r="X10" s="143">
        <v>60</v>
      </c>
      <c r="Y10" s="121">
        <v>20</v>
      </c>
      <c r="Z10" s="147">
        <v>54</v>
      </c>
      <c r="AA10" s="101">
        <v>26</v>
      </c>
      <c r="AB10" s="99">
        <v>57</v>
      </c>
      <c r="AC10" s="98">
        <v>23</v>
      </c>
      <c r="AD10" s="99">
        <v>57</v>
      </c>
      <c r="AE10" s="61">
        <v>23</v>
      </c>
      <c r="AF10" s="99">
        <v>57</v>
      </c>
      <c r="AG10" s="61">
        <v>23</v>
      </c>
      <c r="AH10" s="144">
        <v>58</v>
      </c>
      <c r="AI10" s="122">
        <v>22</v>
      </c>
      <c r="AJ10" s="144">
        <v>63</v>
      </c>
      <c r="AK10" s="123">
        <v>17</v>
      </c>
      <c r="AL10" s="99"/>
      <c r="AM10" s="124"/>
      <c r="AN10" s="112">
        <v>300</v>
      </c>
      <c r="AO10" s="59">
        <v>15</v>
      </c>
      <c r="AP10" s="128">
        <v>17</v>
      </c>
      <c r="AQ10" s="127"/>
      <c r="AR10" s="113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2:73" ht="21.75" customHeight="1" thickBot="1" thickTop="1">
      <c r="B11" s="125">
        <f t="shared" si="0"/>
        <v>3</v>
      </c>
      <c r="C11" s="63" t="s">
        <v>7</v>
      </c>
      <c r="D11" s="64">
        <v>12</v>
      </c>
      <c r="E11" s="65">
        <v>1</v>
      </c>
      <c r="F11" s="144">
        <v>65</v>
      </c>
      <c r="G11" s="121">
        <v>15</v>
      </c>
      <c r="H11" s="99">
        <v>64</v>
      </c>
      <c r="I11" s="98">
        <v>16</v>
      </c>
      <c r="J11" s="99">
        <v>43</v>
      </c>
      <c r="K11" s="98">
        <v>37</v>
      </c>
      <c r="L11" s="99">
        <v>62</v>
      </c>
      <c r="M11" s="98">
        <v>18</v>
      </c>
      <c r="N11" s="99">
        <v>55</v>
      </c>
      <c r="O11" s="98">
        <v>25</v>
      </c>
      <c r="P11" s="99">
        <v>50</v>
      </c>
      <c r="Q11" s="98">
        <v>30</v>
      </c>
      <c r="R11" s="100">
        <v>58</v>
      </c>
      <c r="S11" s="98">
        <v>22</v>
      </c>
      <c r="T11" s="130">
        <v>56</v>
      </c>
      <c r="U11" s="101">
        <v>24</v>
      </c>
      <c r="V11" s="99">
        <v>55</v>
      </c>
      <c r="W11" s="98">
        <v>25</v>
      </c>
      <c r="X11" s="100">
        <v>59</v>
      </c>
      <c r="Y11" s="98">
        <v>21</v>
      </c>
      <c r="Z11" s="144">
        <v>71</v>
      </c>
      <c r="AA11" s="121">
        <v>9</v>
      </c>
      <c r="AB11" s="99">
        <v>56</v>
      </c>
      <c r="AC11" s="98">
        <v>24</v>
      </c>
      <c r="AD11" s="99">
        <v>54</v>
      </c>
      <c r="AE11" s="61">
        <v>26</v>
      </c>
      <c r="AF11" s="99"/>
      <c r="AG11" s="122"/>
      <c r="AH11" s="99"/>
      <c r="AI11" s="61"/>
      <c r="AJ11" s="144">
        <v>65</v>
      </c>
      <c r="AK11" s="123">
        <v>15</v>
      </c>
      <c r="AL11" s="99">
        <v>54</v>
      </c>
      <c r="AM11" s="94">
        <v>26</v>
      </c>
      <c r="AN11" s="112">
        <v>294</v>
      </c>
      <c r="AO11" s="59">
        <v>15</v>
      </c>
      <c r="AP11" s="128">
        <v>23</v>
      </c>
      <c r="AQ11" s="127"/>
      <c r="AR11" s="113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</row>
    <row r="12" spans="2:73" ht="21.75" customHeight="1" thickBot="1" thickTop="1">
      <c r="B12" s="125">
        <f t="shared" si="0"/>
        <v>4</v>
      </c>
      <c r="C12" s="63" t="s">
        <v>6</v>
      </c>
      <c r="D12" s="60">
        <v>8</v>
      </c>
      <c r="E12" s="118">
        <v>3</v>
      </c>
      <c r="F12" s="144">
        <v>61</v>
      </c>
      <c r="G12" s="121">
        <v>19</v>
      </c>
      <c r="H12" s="99">
        <v>54</v>
      </c>
      <c r="I12" s="98">
        <v>26</v>
      </c>
      <c r="J12" s="99">
        <v>58</v>
      </c>
      <c r="K12" s="98">
        <v>22</v>
      </c>
      <c r="L12" s="144">
        <v>62</v>
      </c>
      <c r="M12" s="121">
        <v>18</v>
      </c>
      <c r="N12" s="147">
        <v>59</v>
      </c>
      <c r="O12" s="101">
        <v>21</v>
      </c>
      <c r="P12" s="147">
        <v>53</v>
      </c>
      <c r="Q12" s="101">
        <v>27</v>
      </c>
      <c r="R12" s="120">
        <v>52</v>
      </c>
      <c r="S12" s="98">
        <v>28</v>
      </c>
      <c r="T12" s="119">
        <v>57</v>
      </c>
      <c r="U12" s="98">
        <v>23</v>
      </c>
      <c r="V12" s="119">
        <v>57</v>
      </c>
      <c r="W12" s="98">
        <v>23</v>
      </c>
      <c r="X12" s="120">
        <v>54</v>
      </c>
      <c r="Y12" s="98">
        <v>26</v>
      </c>
      <c r="Z12" s="147">
        <v>59</v>
      </c>
      <c r="AA12" s="101">
        <v>21</v>
      </c>
      <c r="AB12" s="144">
        <v>64</v>
      </c>
      <c r="AC12" s="121">
        <v>16</v>
      </c>
      <c r="AD12" s="99"/>
      <c r="AE12" s="122"/>
      <c r="AF12" s="99">
        <v>59</v>
      </c>
      <c r="AG12" s="61">
        <v>21</v>
      </c>
      <c r="AH12" s="144">
        <v>63</v>
      </c>
      <c r="AI12" s="122">
        <v>17</v>
      </c>
      <c r="AJ12" s="99">
        <v>56</v>
      </c>
      <c r="AK12" s="111">
        <v>24</v>
      </c>
      <c r="AL12" s="99">
        <v>57</v>
      </c>
      <c r="AM12" s="94">
        <v>23</v>
      </c>
      <c r="AN12" s="112">
        <v>285</v>
      </c>
      <c r="AO12" s="59">
        <v>16</v>
      </c>
      <c r="AP12" s="128">
        <v>32</v>
      </c>
      <c r="AQ12" s="127"/>
      <c r="AR12" s="113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</row>
    <row r="13" spans="2:73" ht="21.75" customHeight="1" thickBot="1" thickTop="1">
      <c r="B13" s="125">
        <f t="shared" si="0"/>
        <v>5</v>
      </c>
      <c r="C13" s="117" t="s">
        <v>8</v>
      </c>
      <c r="D13" s="64">
        <v>8</v>
      </c>
      <c r="E13" s="65">
        <v>5</v>
      </c>
      <c r="F13" s="99">
        <v>60</v>
      </c>
      <c r="G13" s="98">
        <v>20</v>
      </c>
      <c r="H13" s="99">
        <v>61</v>
      </c>
      <c r="I13" s="98">
        <v>19</v>
      </c>
      <c r="J13" s="99">
        <v>51</v>
      </c>
      <c r="K13" s="98">
        <v>29</v>
      </c>
      <c r="L13" s="99"/>
      <c r="M13" s="98"/>
      <c r="N13" s="99">
        <v>56</v>
      </c>
      <c r="O13" s="98">
        <v>24</v>
      </c>
      <c r="P13" s="144"/>
      <c r="Q13" s="121"/>
      <c r="R13" s="100">
        <v>53</v>
      </c>
      <c r="S13" s="98">
        <v>27</v>
      </c>
      <c r="T13" s="99">
        <v>47</v>
      </c>
      <c r="U13" s="98">
        <v>33</v>
      </c>
      <c r="V13" s="144">
        <v>64</v>
      </c>
      <c r="W13" s="121">
        <v>16</v>
      </c>
      <c r="X13" s="99">
        <v>59</v>
      </c>
      <c r="Y13" s="98">
        <v>21</v>
      </c>
      <c r="Z13" s="99"/>
      <c r="AA13" s="121"/>
      <c r="AB13" s="144">
        <v>64</v>
      </c>
      <c r="AC13" s="121">
        <v>16</v>
      </c>
      <c r="AD13" s="99">
        <v>58</v>
      </c>
      <c r="AE13" s="94">
        <v>22</v>
      </c>
      <c r="AF13" s="99">
        <v>62</v>
      </c>
      <c r="AG13" s="61">
        <v>18</v>
      </c>
      <c r="AH13" s="99">
        <v>55</v>
      </c>
      <c r="AI13" s="61">
        <v>25</v>
      </c>
      <c r="AJ13" s="99">
        <v>62</v>
      </c>
      <c r="AK13" s="111">
        <v>18</v>
      </c>
      <c r="AL13" s="99">
        <v>62</v>
      </c>
      <c r="AM13" s="94">
        <v>18</v>
      </c>
      <c r="AN13" s="112">
        <v>274</v>
      </c>
      <c r="AO13" s="59">
        <v>14</v>
      </c>
      <c r="AP13" s="128">
        <v>43</v>
      </c>
      <c r="AQ13" s="127"/>
      <c r="AR13" s="113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</row>
    <row r="14" spans="2:73" ht="21.75" customHeight="1" thickBot="1" thickTop="1">
      <c r="B14" s="125">
        <f t="shared" si="0"/>
        <v>6</v>
      </c>
      <c r="C14" s="85" t="s">
        <v>20</v>
      </c>
      <c r="D14" s="64">
        <v>4</v>
      </c>
      <c r="E14" s="81">
        <v>2</v>
      </c>
      <c r="F14" s="99"/>
      <c r="G14" s="98"/>
      <c r="H14" s="99">
        <v>63</v>
      </c>
      <c r="I14" s="98">
        <v>17</v>
      </c>
      <c r="J14" s="144">
        <v>71</v>
      </c>
      <c r="K14" s="121">
        <v>9</v>
      </c>
      <c r="L14" s="99"/>
      <c r="M14" s="98"/>
      <c r="N14" s="102">
        <v>55</v>
      </c>
      <c r="O14" s="98">
        <v>25</v>
      </c>
      <c r="P14" s="103">
        <v>63</v>
      </c>
      <c r="Q14" s="98">
        <v>17</v>
      </c>
      <c r="R14" s="103">
        <v>70</v>
      </c>
      <c r="S14" s="98">
        <v>10</v>
      </c>
      <c r="T14" s="103"/>
      <c r="U14" s="98"/>
      <c r="V14" s="102">
        <v>65</v>
      </c>
      <c r="W14" s="98">
        <v>15</v>
      </c>
      <c r="X14" s="102">
        <v>59</v>
      </c>
      <c r="Y14" s="98">
        <v>21</v>
      </c>
      <c r="Z14" s="102">
        <v>64</v>
      </c>
      <c r="AA14" s="98">
        <v>16</v>
      </c>
      <c r="AB14" s="99"/>
      <c r="AC14" s="134"/>
      <c r="AD14" s="99">
        <v>62</v>
      </c>
      <c r="AE14" s="61">
        <v>18</v>
      </c>
      <c r="AF14" s="99">
        <v>59</v>
      </c>
      <c r="AG14" s="61">
        <v>21</v>
      </c>
      <c r="AH14" s="99">
        <v>60</v>
      </c>
      <c r="AI14" s="61">
        <v>20</v>
      </c>
      <c r="AJ14" s="99">
        <v>68</v>
      </c>
      <c r="AK14" s="111">
        <v>12</v>
      </c>
      <c r="AL14" s="99">
        <v>62</v>
      </c>
      <c r="AM14" s="94">
        <v>18</v>
      </c>
      <c r="AN14" s="112">
        <v>210</v>
      </c>
      <c r="AO14" s="59">
        <v>13</v>
      </c>
      <c r="AP14" s="128">
        <v>107</v>
      </c>
      <c r="AQ14" s="127"/>
      <c r="AR14" s="113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</row>
    <row r="15" spans="2:73" ht="21.75" customHeight="1" thickBot="1" thickTop="1">
      <c r="B15" s="125">
        <v>7</v>
      </c>
      <c r="C15" s="85" t="s">
        <v>16</v>
      </c>
      <c r="D15" s="64">
        <v>4</v>
      </c>
      <c r="E15" s="81">
        <v>1</v>
      </c>
      <c r="F15" s="99">
        <v>56</v>
      </c>
      <c r="G15" s="98">
        <v>24</v>
      </c>
      <c r="H15" s="99">
        <v>56</v>
      </c>
      <c r="I15" s="98">
        <v>24</v>
      </c>
      <c r="J15" s="99">
        <v>56</v>
      </c>
      <c r="K15" s="98">
        <v>24</v>
      </c>
      <c r="L15" s="99"/>
      <c r="M15" s="98"/>
      <c r="N15" s="103">
        <v>58</v>
      </c>
      <c r="O15" s="98">
        <v>22</v>
      </c>
      <c r="P15" s="103">
        <v>59</v>
      </c>
      <c r="Q15" s="98">
        <v>21</v>
      </c>
      <c r="R15" s="140"/>
      <c r="S15" s="121"/>
      <c r="T15" s="103">
        <v>62</v>
      </c>
      <c r="U15" s="98">
        <v>18</v>
      </c>
      <c r="V15" s="103"/>
      <c r="W15" s="98"/>
      <c r="X15" s="103"/>
      <c r="Y15" s="98"/>
      <c r="Z15" s="103"/>
      <c r="AA15" s="98"/>
      <c r="AB15" s="99"/>
      <c r="AC15" s="98"/>
      <c r="AD15" s="99">
        <v>58</v>
      </c>
      <c r="AE15" s="61">
        <v>22</v>
      </c>
      <c r="AF15" s="99">
        <v>55</v>
      </c>
      <c r="AG15" s="104">
        <v>25</v>
      </c>
      <c r="AH15" s="99"/>
      <c r="AI15" s="152"/>
      <c r="AJ15" s="99">
        <v>55</v>
      </c>
      <c r="AK15" s="111">
        <v>25</v>
      </c>
      <c r="AL15" s="99"/>
      <c r="AM15" s="94"/>
      <c r="AN15" s="112">
        <v>205</v>
      </c>
      <c r="AO15" s="59">
        <v>9</v>
      </c>
      <c r="AP15" s="128">
        <v>112</v>
      </c>
      <c r="AQ15" s="127"/>
      <c r="AR15" s="113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</row>
    <row r="16" spans="2:73" ht="21.75" customHeight="1" thickBot="1" thickTop="1">
      <c r="B16" s="125">
        <v>8</v>
      </c>
      <c r="C16" s="85" t="s">
        <v>26</v>
      </c>
      <c r="D16" s="64">
        <v>4</v>
      </c>
      <c r="E16" s="81">
        <v>0</v>
      </c>
      <c r="F16" s="99"/>
      <c r="G16" s="61"/>
      <c r="H16" s="99"/>
      <c r="I16" s="61"/>
      <c r="J16" s="99"/>
      <c r="K16" s="61"/>
      <c r="L16" s="99"/>
      <c r="M16" s="61"/>
      <c r="N16" s="86"/>
      <c r="O16" s="61"/>
      <c r="P16" s="86"/>
      <c r="Q16" s="61"/>
      <c r="R16" s="116"/>
      <c r="S16" s="61"/>
      <c r="T16" s="86">
        <v>59</v>
      </c>
      <c r="U16" s="61">
        <v>21</v>
      </c>
      <c r="V16" s="86">
        <v>57</v>
      </c>
      <c r="W16" s="61">
        <v>23</v>
      </c>
      <c r="X16" s="116">
        <v>53</v>
      </c>
      <c r="Y16" s="61">
        <v>27</v>
      </c>
      <c r="Z16" s="86">
        <v>57</v>
      </c>
      <c r="AA16" s="61">
        <v>23</v>
      </c>
      <c r="AB16" s="99">
        <v>58</v>
      </c>
      <c r="AC16" s="61">
        <v>22</v>
      </c>
      <c r="AD16" s="99"/>
      <c r="AE16" s="61"/>
      <c r="AF16" s="99">
        <v>53</v>
      </c>
      <c r="AG16" s="104">
        <v>27</v>
      </c>
      <c r="AH16" s="99">
        <v>58</v>
      </c>
      <c r="AI16" s="104">
        <v>22</v>
      </c>
      <c r="AJ16" s="99"/>
      <c r="AK16" s="111"/>
      <c r="AL16" s="99"/>
      <c r="AM16" s="94"/>
      <c r="AN16" s="112">
        <v>165</v>
      </c>
      <c r="AO16" s="59">
        <v>7</v>
      </c>
      <c r="AP16" s="128">
        <v>152</v>
      </c>
      <c r="AQ16" s="127"/>
      <c r="AR16" s="113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</row>
    <row r="17" spans="2:73" ht="21.75" customHeight="1" thickBot="1" thickTop="1">
      <c r="B17" s="125">
        <v>9</v>
      </c>
      <c r="C17" s="85" t="s">
        <v>25</v>
      </c>
      <c r="D17" s="64">
        <v>12</v>
      </c>
      <c r="E17" s="81">
        <v>10</v>
      </c>
      <c r="F17" s="99"/>
      <c r="G17" s="61"/>
      <c r="H17" s="99"/>
      <c r="I17" s="61"/>
      <c r="J17" s="99"/>
      <c r="K17" s="61"/>
      <c r="L17" s="99"/>
      <c r="M17" s="61"/>
      <c r="N17" s="86"/>
      <c r="O17" s="61"/>
      <c r="P17" s="86"/>
      <c r="Q17" s="61"/>
      <c r="R17" s="116">
        <v>55</v>
      </c>
      <c r="S17" s="61">
        <v>25</v>
      </c>
      <c r="T17" s="86"/>
      <c r="U17" s="61"/>
      <c r="V17" s="86"/>
      <c r="W17" s="61"/>
      <c r="X17" s="86"/>
      <c r="Y17" s="61"/>
      <c r="Z17" s="86">
        <v>58</v>
      </c>
      <c r="AA17" s="61">
        <v>22</v>
      </c>
      <c r="AB17" s="99"/>
      <c r="AC17" s="61"/>
      <c r="AD17" s="99"/>
      <c r="AE17" s="61"/>
      <c r="AF17" s="99">
        <v>54</v>
      </c>
      <c r="AG17" s="104">
        <v>26</v>
      </c>
      <c r="AH17" s="99">
        <v>53</v>
      </c>
      <c r="AI17" s="104">
        <v>27</v>
      </c>
      <c r="AJ17" s="99"/>
      <c r="AK17" s="111"/>
      <c r="AL17" s="99"/>
      <c r="AM17" s="94"/>
      <c r="AN17" s="112">
        <v>100</v>
      </c>
      <c r="AO17" s="59">
        <v>4</v>
      </c>
      <c r="AP17" s="128">
        <v>217</v>
      </c>
      <c r="AQ17" s="127"/>
      <c r="AR17" s="113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</row>
    <row r="18" spans="2:73" ht="21.75" customHeight="1" thickBot="1" thickTop="1">
      <c r="B18" s="125">
        <v>10</v>
      </c>
      <c r="C18" s="145" t="s">
        <v>23</v>
      </c>
      <c r="D18" s="64">
        <v>8</v>
      </c>
      <c r="E18" s="81">
        <v>6</v>
      </c>
      <c r="F18" s="99"/>
      <c r="G18" s="61"/>
      <c r="H18" s="99"/>
      <c r="I18" s="61"/>
      <c r="J18" s="99"/>
      <c r="K18" s="61"/>
      <c r="L18" s="99"/>
      <c r="M18" s="61"/>
      <c r="N18" s="83">
        <v>59</v>
      </c>
      <c r="O18" s="61">
        <v>21</v>
      </c>
      <c r="P18" s="83">
        <v>60</v>
      </c>
      <c r="Q18" s="61">
        <v>20</v>
      </c>
      <c r="R18" s="82"/>
      <c r="S18" s="61"/>
      <c r="T18" s="83">
        <v>56</v>
      </c>
      <c r="U18" s="61">
        <v>24</v>
      </c>
      <c r="V18" s="83"/>
      <c r="W18" s="98"/>
      <c r="X18" s="83"/>
      <c r="Y18" s="61"/>
      <c r="Z18" s="83">
        <v>53</v>
      </c>
      <c r="AA18" s="61">
        <v>27</v>
      </c>
      <c r="AB18" s="99"/>
      <c r="AC18" s="61"/>
      <c r="AD18" s="99"/>
      <c r="AE18" s="61"/>
      <c r="AF18" s="99"/>
      <c r="AG18" s="104"/>
      <c r="AH18" s="99"/>
      <c r="AI18" s="104"/>
      <c r="AJ18" s="99"/>
      <c r="AK18" s="111"/>
      <c r="AL18" s="99"/>
      <c r="AM18" s="94"/>
      <c r="AN18" s="112">
        <v>92</v>
      </c>
      <c r="AO18" s="59">
        <v>4</v>
      </c>
      <c r="AP18" s="128">
        <v>225</v>
      </c>
      <c r="AQ18" s="127"/>
      <c r="AR18" s="11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</row>
    <row r="19" spans="2:73" ht="21.75" customHeight="1" thickBot="1" thickTop="1">
      <c r="B19" s="125">
        <v>11</v>
      </c>
      <c r="C19" s="97" t="s">
        <v>24</v>
      </c>
      <c r="D19" s="146">
        <v>12</v>
      </c>
      <c r="E19" s="90">
        <v>12</v>
      </c>
      <c r="F19" s="99"/>
      <c r="G19" s="61"/>
      <c r="H19" s="99"/>
      <c r="I19" s="61"/>
      <c r="J19" s="99"/>
      <c r="K19" s="61"/>
      <c r="L19" s="99"/>
      <c r="M19" s="61"/>
      <c r="N19" s="136"/>
      <c r="O19" s="61"/>
      <c r="P19" s="136">
        <v>59</v>
      </c>
      <c r="Q19" s="61">
        <v>21</v>
      </c>
      <c r="R19" s="136"/>
      <c r="S19" s="61"/>
      <c r="T19" s="137">
        <v>72</v>
      </c>
      <c r="U19" s="61">
        <v>8</v>
      </c>
      <c r="V19" s="137">
        <v>66</v>
      </c>
      <c r="W19" s="98">
        <v>14</v>
      </c>
      <c r="X19" s="136"/>
      <c r="Y19" s="61"/>
      <c r="Z19" s="136">
        <v>67</v>
      </c>
      <c r="AA19" s="61">
        <v>13</v>
      </c>
      <c r="AB19" s="99"/>
      <c r="AC19" s="61"/>
      <c r="AD19" s="99"/>
      <c r="AE19" s="61"/>
      <c r="AF19" s="99"/>
      <c r="AG19" s="104"/>
      <c r="AH19" s="99">
        <v>57</v>
      </c>
      <c r="AI19" s="104">
        <v>23</v>
      </c>
      <c r="AJ19" s="99"/>
      <c r="AK19" s="111"/>
      <c r="AL19" s="99"/>
      <c r="AM19" s="94"/>
      <c r="AN19" s="112">
        <v>79</v>
      </c>
      <c r="AO19" s="59">
        <v>5</v>
      </c>
      <c r="AP19" s="128">
        <v>238</v>
      </c>
      <c r="AQ19" s="127"/>
      <c r="AR19" s="113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</row>
    <row r="20" spans="2:73" ht="21.75" customHeight="1" thickBot="1" thickTop="1">
      <c r="B20" s="62">
        <v>12</v>
      </c>
      <c r="C20" s="85" t="s">
        <v>27</v>
      </c>
      <c r="D20" s="92">
        <v>12</v>
      </c>
      <c r="E20" s="81">
        <v>10</v>
      </c>
      <c r="F20" s="99"/>
      <c r="G20" s="61"/>
      <c r="H20" s="99"/>
      <c r="I20" s="61"/>
      <c r="J20" s="99"/>
      <c r="K20" s="61"/>
      <c r="L20" s="99"/>
      <c r="M20" s="61"/>
      <c r="N20" s="83"/>
      <c r="O20" s="61"/>
      <c r="P20" s="83"/>
      <c r="Q20" s="61"/>
      <c r="R20" s="82"/>
      <c r="S20" s="61"/>
      <c r="T20" s="83"/>
      <c r="U20" s="61"/>
      <c r="V20" s="83">
        <v>50</v>
      </c>
      <c r="W20" s="61">
        <v>30</v>
      </c>
      <c r="X20" s="83"/>
      <c r="Y20" s="61"/>
      <c r="Z20" s="83"/>
      <c r="AA20" s="61"/>
      <c r="AB20" s="99"/>
      <c r="AC20" s="61"/>
      <c r="AD20" s="99"/>
      <c r="AE20" s="61"/>
      <c r="AF20" s="99"/>
      <c r="AG20" s="104"/>
      <c r="AH20" s="99"/>
      <c r="AI20" s="104"/>
      <c r="AJ20" s="99"/>
      <c r="AK20" s="111"/>
      <c r="AL20" s="99"/>
      <c r="AM20" s="94"/>
      <c r="AN20" s="112">
        <v>30</v>
      </c>
      <c r="AO20" s="59">
        <v>1</v>
      </c>
      <c r="AP20" s="128">
        <v>287</v>
      </c>
      <c r="AQ20" s="113"/>
      <c r="AR20" s="113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</row>
    <row r="21" spans="2:44" ht="21.75" customHeight="1" thickBot="1" thickTop="1">
      <c r="B21" s="62">
        <v>13</v>
      </c>
      <c r="C21" s="85" t="s">
        <v>28</v>
      </c>
      <c r="D21" s="92">
        <v>8</v>
      </c>
      <c r="E21" s="81">
        <v>8</v>
      </c>
      <c r="F21" s="99"/>
      <c r="G21" s="61"/>
      <c r="H21" s="99"/>
      <c r="I21" s="61"/>
      <c r="J21" s="99"/>
      <c r="K21" s="61"/>
      <c r="L21" s="99"/>
      <c r="M21" s="61"/>
      <c r="N21" s="83"/>
      <c r="O21" s="61"/>
      <c r="P21" s="83"/>
      <c r="Q21" s="61"/>
      <c r="R21" s="82"/>
      <c r="S21" s="61"/>
      <c r="T21" s="83"/>
      <c r="U21" s="61"/>
      <c r="V21" s="83">
        <v>57</v>
      </c>
      <c r="W21" s="61">
        <v>23</v>
      </c>
      <c r="X21" s="83"/>
      <c r="Y21" s="61"/>
      <c r="Z21" s="83"/>
      <c r="AA21" s="61"/>
      <c r="AB21" s="99"/>
      <c r="AC21" s="61"/>
      <c r="AD21" s="99"/>
      <c r="AE21" s="61"/>
      <c r="AF21" s="99"/>
      <c r="AG21" s="61"/>
      <c r="AH21" s="99"/>
      <c r="AI21" s="104"/>
      <c r="AJ21" s="99"/>
      <c r="AK21" s="111"/>
      <c r="AL21" s="99"/>
      <c r="AM21" s="94"/>
      <c r="AN21" s="112">
        <v>23</v>
      </c>
      <c r="AO21" s="59">
        <v>1</v>
      </c>
      <c r="AP21" s="128">
        <v>294</v>
      </c>
      <c r="AQ21" s="113"/>
      <c r="AR21" s="113"/>
    </row>
    <row r="22" spans="2:44" ht="21.75" customHeight="1" thickBot="1" thickTop="1">
      <c r="B22" s="62">
        <v>14</v>
      </c>
      <c r="C22" s="75" t="s">
        <v>21</v>
      </c>
      <c r="D22" s="92">
        <v>4</v>
      </c>
      <c r="E22" s="81">
        <v>4</v>
      </c>
      <c r="F22" s="99"/>
      <c r="G22" s="98"/>
      <c r="H22" s="99"/>
      <c r="I22" s="98"/>
      <c r="J22" s="99">
        <v>64</v>
      </c>
      <c r="K22" s="98">
        <v>16</v>
      </c>
      <c r="L22" s="99">
        <v>75</v>
      </c>
      <c r="M22" s="98">
        <v>5</v>
      </c>
      <c r="N22" s="130"/>
      <c r="O22" s="98"/>
      <c r="P22" s="130"/>
      <c r="Q22" s="98"/>
      <c r="R22" s="133"/>
      <c r="S22" s="98"/>
      <c r="T22" s="130"/>
      <c r="U22" s="98"/>
      <c r="V22" s="130"/>
      <c r="W22" s="98"/>
      <c r="X22" s="133"/>
      <c r="Y22" s="98"/>
      <c r="Z22" s="130"/>
      <c r="AA22" s="98"/>
      <c r="AB22" s="99"/>
      <c r="AC22" s="98"/>
      <c r="AD22" s="99"/>
      <c r="AE22" s="61"/>
      <c r="AF22" s="99"/>
      <c r="AG22" s="104"/>
      <c r="AH22" s="99"/>
      <c r="AI22" s="104"/>
      <c r="AJ22" s="99"/>
      <c r="AK22" s="111"/>
      <c r="AL22" s="99"/>
      <c r="AM22" s="94"/>
      <c r="AN22" s="112">
        <v>21</v>
      </c>
      <c r="AO22" s="59">
        <v>2</v>
      </c>
      <c r="AP22" s="128">
        <v>296</v>
      </c>
      <c r="AQ22" s="113"/>
      <c r="AR22" s="113"/>
    </row>
    <row r="23" spans="2:44" ht="21.75" customHeight="1" thickBot="1" thickTop="1">
      <c r="B23" s="62">
        <v>15</v>
      </c>
      <c r="C23" s="97" t="s">
        <v>18</v>
      </c>
      <c r="D23" s="92">
        <v>12</v>
      </c>
      <c r="E23" s="81">
        <v>12</v>
      </c>
      <c r="F23" s="144">
        <v>105</v>
      </c>
      <c r="G23" s="121">
        <v>0</v>
      </c>
      <c r="H23" s="99">
        <v>80</v>
      </c>
      <c r="I23" s="98">
        <v>0</v>
      </c>
      <c r="J23" s="99">
        <v>74</v>
      </c>
      <c r="K23" s="98">
        <v>6</v>
      </c>
      <c r="L23" s="144">
        <v>101</v>
      </c>
      <c r="M23" s="121">
        <v>0</v>
      </c>
      <c r="N23" s="130">
        <v>83</v>
      </c>
      <c r="O23" s="98">
        <v>0</v>
      </c>
      <c r="P23" s="130">
        <v>81</v>
      </c>
      <c r="Q23" s="98">
        <v>0</v>
      </c>
      <c r="R23" s="133">
        <v>88</v>
      </c>
      <c r="S23" s="98">
        <v>0</v>
      </c>
      <c r="T23" s="130">
        <v>77</v>
      </c>
      <c r="U23" s="98">
        <v>3</v>
      </c>
      <c r="V23" s="130">
        <v>81</v>
      </c>
      <c r="W23" s="98">
        <v>0</v>
      </c>
      <c r="X23" s="133"/>
      <c r="Y23" s="98"/>
      <c r="Z23" s="130">
        <v>88</v>
      </c>
      <c r="AA23" s="98">
        <v>0</v>
      </c>
      <c r="AB23" s="99"/>
      <c r="AC23" s="98"/>
      <c r="AD23" s="99">
        <v>77</v>
      </c>
      <c r="AE23" s="61">
        <v>3</v>
      </c>
      <c r="AF23" s="99">
        <v>79</v>
      </c>
      <c r="AG23" s="61">
        <v>1</v>
      </c>
      <c r="AH23" s="99">
        <v>88</v>
      </c>
      <c r="AI23" s="104">
        <v>0</v>
      </c>
      <c r="AJ23" s="99">
        <v>90</v>
      </c>
      <c r="AK23" s="111">
        <v>0</v>
      </c>
      <c r="AL23" s="99"/>
      <c r="AM23" s="94"/>
      <c r="AN23" s="112">
        <v>13</v>
      </c>
      <c r="AO23" s="59">
        <v>14</v>
      </c>
      <c r="AP23" s="129">
        <v>304</v>
      </c>
      <c r="AQ23" s="113"/>
      <c r="AR23" s="113"/>
    </row>
    <row r="24" spans="2:44" ht="21.75" customHeight="1" thickBot="1" thickTop="1">
      <c r="B24" s="62"/>
      <c r="C24" s="87"/>
      <c r="D24" s="88"/>
      <c r="E24" s="89"/>
      <c r="F24" s="99"/>
      <c r="G24" s="61"/>
      <c r="H24" s="99"/>
      <c r="I24" s="61"/>
      <c r="J24" s="99"/>
      <c r="K24" s="61"/>
      <c r="L24" s="99"/>
      <c r="M24" s="61"/>
      <c r="N24" s="83"/>
      <c r="O24" s="61"/>
      <c r="P24" s="83"/>
      <c r="Q24" s="61"/>
      <c r="R24" s="82"/>
      <c r="S24" s="61"/>
      <c r="T24" s="83"/>
      <c r="U24" s="61"/>
      <c r="V24" s="83"/>
      <c r="W24" s="61"/>
      <c r="X24" s="82"/>
      <c r="Y24" s="61"/>
      <c r="Z24" s="83"/>
      <c r="AA24" s="61"/>
      <c r="AB24" s="99"/>
      <c r="AC24" s="61"/>
      <c r="AD24" s="99"/>
      <c r="AE24" s="61"/>
      <c r="AF24" s="99"/>
      <c r="AG24" s="104"/>
      <c r="AH24" s="99"/>
      <c r="AI24" s="104"/>
      <c r="AJ24" s="99"/>
      <c r="AK24" s="111"/>
      <c r="AL24" s="99"/>
      <c r="AM24" s="94"/>
      <c r="AN24" s="112"/>
      <c r="AO24" s="59"/>
      <c r="AP24" s="128"/>
      <c r="AQ24" s="113"/>
      <c r="AR24" s="113"/>
    </row>
    <row r="25" spans="2:44" ht="21.75" customHeight="1" thickTop="1">
      <c r="B25" s="12"/>
      <c r="C25" s="42"/>
      <c r="D25" s="14"/>
      <c r="E25" s="14"/>
      <c r="F25" s="14"/>
      <c r="G25" s="43"/>
      <c r="H25" s="14"/>
      <c r="I25" s="43"/>
      <c r="J25" s="14"/>
      <c r="K25" s="43"/>
      <c r="L25" s="14"/>
      <c r="M25" s="43"/>
      <c r="N25" s="14"/>
      <c r="O25" s="43"/>
      <c r="P25" s="14"/>
      <c r="Q25" s="43"/>
      <c r="R25" s="14"/>
      <c r="S25" s="43"/>
      <c r="T25" s="14"/>
      <c r="U25" s="43"/>
      <c r="V25" s="14"/>
      <c r="W25" s="43"/>
      <c r="X25" s="14"/>
      <c r="Y25" s="43"/>
      <c r="Z25" s="14"/>
      <c r="AA25" s="43"/>
      <c r="AB25" s="14"/>
      <c r="AC25" s="43"/>
      <c r="AD25" s="14"/>
      <c r="AE25" s="43"/>
      <c r="AF25" s="43"/>
      <c r="AG25" s="43"/>
      <c r="AH25" s="43"/>
      <c r="AI25" s="43"/>
      <c r="AJ25" s="14"/>
      <c r="AK25" s="43"/>
      <c r="AL25" s="43"/>
      <c r="AM25" s="43"/>
      <c r="AN25" s="14"/>
      <c r="AO25" s="15"/>
      <c r="AP25" s="114"/>
      <c r="AQ25" s="20"/>
      <c r="AR25" s="20"/>
    </row>
    <row r="26" spans="2:44" ht="21.75" customHeight="1" thickBot="1">
      <c r="B26" s="54" t="s">
        <v>2</v>
      </c>
      <c r="C26" s="113"/>
      <c r="D26" s="11"/>
      <c r="E26" s="11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3"/>
      <c r="AG26" s="13"/>
      <c r="AH26" s="13"/>
      <c r="AI26" s="13"/>
      <c r="AJ26" s="12"/>
      <c r="AK26" s="13"/>
      <c r="AL26" s="13"/>
      <c r="AM26" s="13"/>
      <c r="AN26" s="14"/>
      <c r="AO26" s="15"/>
      <c r="AP26" s="114"/>
      <c r="AQ26" s="20"/>
      <c r="AR26" s="20"/>
    </row>
    <row r="27" spans="1:44" ht="21.75" customHeight="1" thickBot="1" thickTop="1">
      <c r="A27" s="7"/>
      <c r="B27" s="48"/>
      <c r="C27" s="55" t="s">
        <v>15</v>
      </c>
      <c r="D27" s="56"/>
      <c r="E27" s="56"/>
      <c r="F27" s="150">
        <v>39784</v>
      </c>
      <c r="G27" s="151"/>
      <c r="H27" s="150">
        <f>F27+7</f>
        <v>39791</v>
      </c>
      <c r="I27" s="151"/>
      <c r="J27" s="150">
        <f>H27+7</f>
        <v>39798</v>
      </c>
      <c r="K27" s="151"/>
      <c r="L27" s="150">
        <f>J27+14</f>
        <v>39812</v>
      </c>
      <c r="M27" s="151"/>
      <c r="N27" s="150">
        <f>L27+7</f>
        <v>39819</v>
      </c>
      <c r="O27" s="151"/>
      <c r="P27" s="150">
        <f>N27+7</f>
        <v>39826</v>
      </c>
      <c r="Q27" s="151"/>
      <c r="R27" s="150">
        <f>P27+7</f>
        <v>39833</v>
      </c>
      <c r="S27" s="151"/>
      <c r="T27" s="150">
        <f>R27+7</f>
        <v>39840</v>
      </c>
      <c r="U27" s="151"/>
      <c r="V27" s="150">
        <f>T27+7</f>
        <v>39847</v>
      </c>
      <c r="W27" s="151"/>
      <c r="X27" s="150">
        <f>V27+7</f>
        <v>39854</v>
      </c>
      <c r="Y27" s="151"/>
      <c r="Z27" s="150">
        <f>X27+7</f>
        <v>39861</v>
      </c>
      <c r="AA27" s="151"/>
      <c r="AB27" s="150">
        <f>Z27+7</f>
        <v>39868</v>
      </c>
      <c r="AC27" s="151"/>
      <c r="AD27" s="150">
        <f>AB27+7</f>
        <v>39875</v>
      </c>
      <c r="AE27" s="151"/>
      <c r="AF27" s="150">
        <f>AD27+7</f>
        <v>39882</v>
      </c>
      <c r="AG27" s="151"/>
      <c r="AH27" s="150">
        <f>AF27+7</f>
        <v>39889</v>
      </c>
      <c r="AI27" s="151"/>
      <c r="AJ27" s="150">
        <f>AH27+7</f>
        <v>39896</v>
      </c>
      <c r="AK27" s="151"/>
      <c r="AL27" s="150">
        <f>AJ27+7</f>
        <v>39903</v>
      </c>
      <c r="AM27" s="151"/>
      <c r="AN27" s="57" t="s">
        <v>9</v>
      </c>
      <c r="AO27" s="50" t="s">
        <v>10</v>
      </c>
      <c r="AP27" s="50" t="s">
        <v>3</v>
      </c>
      <c r="AQ27" s="52" t="s">
        <v>4</v>
      </c>
      <c r="AR27" s="58" t="s">
        <v>13</v>
      </c>
    </row>
    <row r="28" spans="1:44" ht="21.75" customHeight="1" thickBot="1" thickTop="1">
      <c r="A28" s="7"/>
      <c r="B28" s="115">
        <v>1</v>
      </c>
      <c r="C28" s="80" t="s">
        <v>5</v>
      </c>
      <c r="D28" s="75"/>
      <c r="E28" s="75"/>
      <c r="F28" s="72">
        <v>29</v>
      </c>
      <c r="G28" s="73">
        <v>32</v>
      </c>
      <c r="H28" s="72">
        <v>30</v>
      </c>
      <c r="I28" s="73">
        <v>26</v>
      </c>
      <c r="J28" s="78">
        <v>27</v>
      </c>
      <c r="K28" s="79">
        <v>24</v>
      </c>
      <c r="L28" s="72">
        <v>30</v>
      </c>
      <c r="M28" s="73">
        <v>25</v>
      </c>
      <c r="N28" s="72"/>
      <c r="O28" s="73"/>
      <c r="P28" s="72">
        <v>32</v>
      </c>
      <c r="Q28" s="73">
        <v>26</v>
      </c>
      <c r="R28" s="72">
        <v>21</v>
      </c>
      <c r="S28" s="73">
        <v>30</v>
      </c>
      <c r="T28" s="72">
        <v>24</v>
      </c>
      <c r="U28" s="73">
        <v>30</v>
      </c>
      <c r="V28" s="72">
        <v>27</v>
      </c>
      <c r="W28" s="73">
        <v>30</v>
      </c>
      <c r="X28" s="72">
        <v>28</v>
      </c>
      <c r="Y28" s="73">
        <v>32</v>
      </c>
      <c r="Z28" s="72">
        <v>28</v>
      </c>
      <c r="AA28" s="73">
        <v>26</v>
      </c>
      <c r="AB28" s="72">
        <v>28</v>
      </c>
      <c r="AC28" s="73">
        <v>29</v>
      </c>
      <c r="AD28" s="72">
        <v>27</v>
      </c>
      <c r="AE28" s="73">
        <v>30</v>
      </c>
      <c r="AF28" s="105">
        <v>30</v>
      </c>
      <c r="AG28" s="73">
        <v>27</v>
      </c>
      <c r="AH28" s="105">
        <v>31</v>
      </c>
      <c r="AI28" s="73">
        <v>27</v>
      </c>
      <c r="AJ28" s="72">
        <v>31</v>
      </c>
      <c r="AK28" s="108">
        <v>32</v>
      </c>
      <c r="AL28" s="105"/>
      <c r="AM28" s="73"/>
      <c r="AN28" s="68">
        <f aca="true" t="shared" si="1" ref="AN28:AN43">COUNT(F28:AM28)</f>
        <v>30</v>
      </c>
      <c r="AO28" s="69">
        <f>IF(ISBLANK(F28:AN28)=FALSE,AVERAGE(F28:AM28),"")</f>
        <v>28.3</v>
      </c>
      <c r="AP28" s="70">
        <v>21</v>
      </c>
      <c r="AQ28" s="71">
        <f>MAX(F28:AM28)</f>
        <v>32</v>
      </c>
      <c r="AR28" s="76">
        <f aca="true" t="shared" si="2" ref="AR28:AR46">AQ28-AP28</f>
        <v>11</v>
      </c>
    </row>
    <row r="29" spans="1:44" ht="21.75" customHeight="1" thickBot="1" thickTop="1">
      <c r="A29" s="7"/>
      <c r="B29" s="62">
        <v>2</v>
      </c>
      <c r="C29" s="80" t="s">
        <v>26</v>
      </c>
      <c r="D29" s="75"/>
      <c r="E29" s="75"/>
      <c r="F29" s="72"/>
      <c r="G29" s="73"/>
      <c r="H29" s="72"/>
      <c r="I29" s="73"/>
      <c r="J29" s="78"/>
      <c r="K29" s="79"/>
      <c r="L29" s="72"/>
      <c r="M29" s="73"/>
      <c r="N29" s="72"/>
      <c r="O29" s="73"/>
      <c r="P29" s="72"/>
      <c r="Q29" s="73"/>
      <c r="R29" s="72"/>
      <c r="S29" s="73"/>
      <c r="T29" s="72">
        <v>35</v>
      </c>
      <c r="U29" s="73">
        <v>28</v>
      </c>
      <c r="V29" s="72">
        <v>29</v>
      </c>
      <c r="W29" s="73">
        <v>32</v>
      </c>
      <c r="X29" s="72">
        <v>28</v>
      </c>
      <c r="Y29" s="73">
        <v>29</v>
      </c>
      <c r="Z29" s="72">
        <v>31</v>
      </c>
      <c r="AA29" s="73">
        <v>28</v>
      </c>
      <c r="AB29" s="72">
        <v>29</v>
      </c>
      <c r="AC29" s="73">
        <v>31</v>
      </c>
      <c r="AD29" s="72"/>
      <c r="AE29" s="73"/>
      <c r="AF29" s="105">
        <v>29</v>
      </c>
      <c r="AG29" s="73">
        <v>26</v>
      </c>
      <c r="AH29" s="105">
        <v>29</v>
      </c>
      <c r="AI29" s="73">
        <v>29</v>
      </c>
      <c r="AJ29" s="72"/>
      <c r="AK29" s="108"/>
      <c r="AL29" s="110"/>
      <c r="AM29" s="109"/>
      <c r="AN29" s="68">
        <f t="shared" si="1"/>
        <v>14</v>
      </c>
      <c r="AO29" s="69">
        <f>IF(AN29&gt;0,AVERAGE(F29:AM29),"")</f>
        <v>29.5</v>
      </c>
      <c r="AP29" s="70">
        <f>MIN(F29:AM29)</f>
        <v>26</v>
      </c>
      <c r="AQ29" s="71">
        <f>MAX(F29:AM29)</f>
        <v>35</v>
      </c>
      <c r="AR29" s="76">
        <f t="shared" si="2"/>
        <v>9</v>
      </c>
    </row>
    <row r="30" spans="1:44" ht="21.75" customHeight="1" thickBot="1" thickTop="1">
      <c r="A30" s="7"/>
      <c r="B30" s="62">
        <v>3</v>
      </c>
      <c r="C30" s="135" t="s">
        <v>16</v>
      </c>
      <c r="D30" s="77"/>
      <c r="E30" s="75"/>
      <c r="F30" s="72">
        <v>28</v>
      </c>
      <c r="G30" s="73">
        <v>32</v>
      </c>
      <c r="H30" s="72">
        <v>32</v>
      </c>
      <c r="I30" s="73">
        <v>26</v>
      </c>
      <c r="J30" s="72">
        <v>27</v>
      </c>
      <c r="K30" s="73">
        <v>31</v>
      </c>
      <c r="L30" s="72"/>
      <c r="M30" s="73"/>
      <c r="N30" s="72">
        <v>30</v>
      </c>
      <c r="O30" s="73">
        <v>30</v>
      </c>
      <c r="P30" s="72">
        <v>28</v>
      </c>
      <c r="Q30" s="73">
        <v>33</v>
      </c>
      <c r="R30" s="72"/>
      <c r="S30" s="73"/>
      <c r="T30" s="72">
        <v>29</v>
      </c>
      <c r="U30" s="73">
        <v>35</v>
      </c>
      <c r="V30" s="72"/>
      <c r="W30" s="73"/>
      <c r="X30" s="72"/>
      <c r="Y30" s="73"/>
      <c r="Z30" s="72"/>
      <c r="AA30" s="73"/>
      <c r="AB30" s="72"/>
      <c r="AC30" s="73"/>
      <c r="AD30" s="72">
        <v>34</v>
      </c>
      <c r="AE30" s="73">
        <v>26</v>
      </c>
      <c r="AF30" s="105">
        <v>30</v>
      </c>
      <c r="AG30" s="73">
        <v>27</v>
      </c>
      <c r="AH30" s="105"/>
      <c r="AI30" s="73"/>
      <c r="AJ30" s="72">
        <v>26</v>
      </c>
      <c r="AK30" s="108">
        <v>31</v>
      </c>
      <c r="AL30" s="110"/>
      <c r="AM30" s="109"/>
      <c r="AN30" s="68">
        <f t="shared" si="1"/>
        <v>18</v>
      </c>
      <c r="AO30" s="69">
        <f>IF(ISBLANK(F30:AN30)=FALSE,AVERAGE(F30:AM30),"")</f>
        <v>29.72222222222222</v>
      </c>
      <c r="AP30" s="70">
        <f>MIN(F30:AM30)</f>
        <v>26</v>
      </c>
      <c r="AQ30" s="71">
        <f>MAX(F30:AM30)</f>
        <v>35</v>
      </c>
      <c r="AR30" s="76">
        <f t="shared" si="2"/>
        <v>9</v>
      </c>
    </row>
    <row r="31" spans="1:44" ht="21.75" customHeight="1" thickBot="1" thickTop="1">
      <c r="A31" s="7"/>
      <c r="B31" s="66">
        <v>4</v>
      </c>
      <c r="C31" s="91" t="s">
        <v>27</v>
      </c>
      <c r="D31" s="75"/>
      <c r="E31" s="75"/>
      <c r="F31" s="72"/>
      <c r="G31" s="73"/>
      <c r="H31" s="72"/>
      <c r="I31" s="73"/>
      <c r="J31" s="78"/>
      <c r="K31" s="79"/>
      <c r="L31" s="72"/>
      <c r="M31" s="73"/>
      <c r="N31" s="72"/>
      <c r="O31" s="73"/>
      <c r="P31" s="72"/>
      <c r="Q31" s="73"/>
      <c r="R31" s="72"/>
      <c r="S31" s="73"/>
      <c r="T31" s="72"/>
      <c r="U31" s="73"/>
      <c r="V31" s="72">
        <v>33</v>
      </c>
      <c r="W31" s="73">
        <v>29</v>
      </c>
      <c r="X31" s="72"/>
      <c r="Y31" s="73"/>
      <c r="Z31" s="72"/>
      <c r="AA31" s="73"/>
      <c r="AB31" s="72"/>
      <c r="AC31" s="73"/>
      <c r="AD31" s="72"/>
      <c r="AE31" s="73"/>
      <c r="AF31" s="105"/>
      <c r="AG31" s="73"/>
      <c r="AH31" s="105"/>
      <c r="AI31" s="73"/>
      <c r="AJ31" s="72"/>
      <c r="AK31" s="108"/>
      <c r="AL31" s="110"/>
      <c r="AM31" s="109"/>
      <c r="AN31" s="68">
        <f t="shared" si="1"/>
        <v>2</v>
      </c>
      <c r="AO31" s="69">
        <f>IF(AN31&gt;0,AVERAGE(F31:AM31),"")</f>
        <v>31</v>
      </c>
      <c r="AP31" s="70">
        <v>29</v>
      </c>
      <c r="AQ31" s="71">
        <f>MAX(F31:AM31)</f>
        <v>33</v>
      </c>
      <c r="AR31" s="76">
        <f t="shared" si="2"/>
        <v>4</v>
      </c>
    </row>
    <row r="32" spans="1:44" ht="21.75" customHeight="1" thickBot="1" thickTop="1">
      <c r="A32" s="7"/>
      <c r="B32" s="62">
        <v>5</v>
      </c>
      <c r="C32" s="148" t="s">
        <v>6</v>
      </c>
      <c r="D32" s="131"/>
      <c r="E32" s="75"/>
      <c r="F32" s="72">
        <v>31</v>
      </c>
      <c r="G32" s="73">
        <v>38</v>
      </c>
      <c r="H32" s="72">
        <v>33</v>
      </c>
      <c r="I32" s="73">
        <v>29</v>
      </c>
      <c r="J32" s="72">
        <v>33</v>
      </c>
      <c r="K32" s="73">
        <v>32</v>
      </c>
      <c r="L32" s="72">
        <v>35</v>
      </c>
      <c r="M32" s="73">
        <v>34</v>
      </c>
      <c r="N32" s="72">
        <v>35</v>
      </c>
      <c r="O32" s="73">
        <v>30</v>
      </c>
      <c r="P32" s="72">
        <v>31</v>
      </c>
      <c r="Q32" s="73">
        <v>28</v>
      </c>
      <c r="R32" s="72">
        <v>26</v>
      </c>
      <c r="S32" s="73">
        <v>31</v>
      </c>
      <c r="T32" s="72">
        <v>32</v>
      </c>
      <c r="U32" s="73">
        <v>29</v>
      </c>
      <c r="V32" s="72">
        <v>29</v>
      </c>
      <c r="W32" s="73">
        <v>32</v>
      </c>
      <c r="X32" s="72">
        <v>29</v>
      </c>
      <c r="Y32" s="73">
        <v>29</v>
      </c>
      <c r="Z32" s="72">
        <v>28</v>
      </c>
      <c r="AA32" s="73">
        <v>34</v>
      </c>
      <c r="AB32" s="72">
        <v>32</v>
      </c>
      <c r="AC32" s="73">
        <v>35</v>
      </c>
      <c r="AD32" s="72"/>
      <c r="AE32" s="73"/>
      <c r="AF32" s="105">
        <v>28</v>
      </c>
      <c r="AG32" s="73">
        <v>34</v>
      </c>
      <c r="AH32" s="105">
        <v>35</v>
      </c>
      <c r="AI32" s="73">
        <v>31</v>
      </c>
      <c r="AJ32" s="72">
        <v>33</v>
      </c>
      <c r="AK32" s="108">
        <v>26</v>
      </c>
      <c r="AL32" s="110">
        <v>29</v>
      </c>
      <c r="AM32" s="109">
        <v>31</v>
      </c>
      <c r="AN32" s="68">
        <f>COUNT(F32:AM32)</f>
        <v>32</v>
      </c>
      <c r="AO32" s="69">
        <f>IF(ISBLANK(F32:AN32)=FALSE,AVERAGE(F32:AM32),"")</f>
        <v>31.3125</v>
      </c>
      <c r="AP32" s="70">
        <f>MIN(F32:AM32)</f>
        <v>26</v>
      </c>
      <c r="AQ32" s="71">
        <f>MAX(F32:AM32)</f>
        <v>38</v>
      </c>
      <c r="AR32" s="76">
        <f>AQ32-AP32</f>
        <v>12</v>
      </c>
    </row>
    <row r="33" spans="1:44" ht="21.75" customHeight="1" thickBot="1" thickTop="1">
      <c r="A33" s="7"/>
      <c r="B33" s="62">
        <v>6</v>
      </c>
      <c r="C33" s="91" t="s">
        <v>22</v>
      </c>
      <c r="D33" s="75"/>
      <c r="E33" s="75"/>
      <c r="F33" s="72"/>
      <c r="G33" s="73"/>
      <c r="H33" s="72"/>
      <c r="I33" s="73"/>
      <c r="J33" s="72">
        <v>39</v>
      </c>
      <c r="K33" s="73">
        <v>29</v>
      </c>
      <c r="L33" s="72"/>
      <c r="M33" s="73"/>
      <c r="N33" s="72">
        <v>33</v>
      </c>
      <c r="O33" s="73">
        <v>34</v>
      </c>
      <c r="P33" s="72">
        <v>40</v>
      </c>
      <c r="Q33" s="73">
        <v>26</v>
      </c>
      <c r="R33" s="72"/>
      <c r="S33" s="73"/>
      <c r="T33" s="72">
        <v>32</v>
      </c>
      <c r="U33" s="73">
        <v>31</v>
      </c>
      <c r="V33" s="72">
        <v>38</v>
      </c>
      <c r="W33" s="73">
        <v>37</v>
      </c>
      <c r="X33" s="72">
        <v>32</v>
      </c>
      <c r="Y33" s="73">
        <v>34</v>
      </c>
      <c r="Z33" s="72">
        <v>33</v>
      </c>
      <c r="AA33" s="73">
        <v>31</v>
      </c>
      <c r="AB33" s="72">
        <v>37</v>
      </c>
      <c r="AC33" s="73">
        <v>32</v>
      </c>
      <c r="AD33" s="72">
        <v>27</v>
      </c>
      <c r="AE33" s="73">
        <v>30</v>
      </c>
      <c r="AF33" s="105">
        <v>30</v>
      </c>
      <c r="AG33" s="73">
        <v>32</v>
      </c>
      <c r="AH33" s="105">
        <v>34</v>
      </c>
      <c r="AI33" s="73">
        <v>31</v>
      </c>
      <c r="AJ33" s="72">
        <v>27</v>
      </c>
      <c r="AK33" s="108">
        <v>25</v>
      </c>
      <c r="AL33" s="110">
        <v>34</v>
      </c>
      <c r="AM33" s="109">
        <v>27</v>
      </c>
      <c r="AN33" s="68">
        <f>COUNT(F33:AM33)</f>
        <v>26</v>
      </c>
      <c r="AO33" s="69">
        <f>IF(ISBLANK(F33:AN33)=FALSE,AVERAGE(F33:AM33),"")</f>
        <v>32.11538461538461</v>
      </c>
      <c r="AP33" s="70">
        <f>MIN(F33:AK33)</f>
        <v>25</v>
      </c>
      <c r="AQ33" s="71">
        <f>MAX(F33:AK33)</f>
        <v>40</v>
      </c>
      <c r="AR33" s="76">
        <f>AQ33-AP33</f>
        <v>15</v>
      </c>
    </row>
    <row r="34" spans="1:44" ht="21.75" customHeight="1" thickBot="1" thickTop="1">
      <c r="A34" s="7"/>
      <c r="B34" s="62">
        <v>7</v>
      </c>
      <c r="C34" s="80" t="s">
        <v>8</v>
      </c>
      <c r="D34" s="77"/>
      <c r="E34" s="77"/>
      <c r="F34" s="72">
        <v>37</v>
      </c>
      <c r="G34" s="73">
        <v>31</v>
      </c>
      <c r="H34" s="72">
        <v>33</v>
      </c>
      <c r="I34" s="73">
        <v>36</v>
      </c>
      <c r="J34" s="78">
        <v>33</v>
      </c>
      <c r="K34" s="79">
        <v>26</v>
      </c>
      <c r="L34" s="72"/>
      <c r="M34" s="73"/>
      <c r="N34" s="72">
        <v>33</v>
      </c>
      <c r="O34" s="73">
        <v>31</v>
      </c>
      <c r="P34" s="72"/>
      <c r="Q34" s="73"/>
      <c r="R34" s="72">
        <v>28</v>
      </c>
      <c r="S34" s="73">
        <v>33</v>
      </c>
      <c r="T34" s="72">
        <v>30</v>
      </c>
      <c r="U34" s="73">
        <v>25</v>
      </c>
      <c r="V34" s="72">
        <v>36</v>
      </c>
      <c r="W34" s="73">
        <v>34</v>
      </c>
      <c r="X34" s="72">
        <v>34</v>
      </c>
      <c r="Y34" s="73">
        <v>31</v>
      </c>
      <c r="Z34" s="72"/>
      <c r="AA34" s="73"/>
      <c r="AB34" s="72">
        <v>36</v>
      </c>
      <c r="AC34" s="73">
        <v>34</v>
      </c>
      <c r="AD34" s="72">
        <v>33</v>
      </c>
      <c r="AE34" s="73">
        <v>31</v>
      </c>
      <c r="AF34" s="105">
        <v>37</v>
      </c>
      <c r="AG34" s="73">
        <v>31</v>
      </c>
      <c r="AH34" s="105">
        <v>28</v>
      </c>
      <c r="AI34" s="73">
        <v>33</v>
      </c>
      <c r="AJ34" s="72">
        <v>32</v>
      </c>
      <c r="AK34" s="108">
        <v>35</v>
      </c>
      <c r="AL34" s="110">
        <v>37</v>
      </c>
      <c r="AM34" s="109">
        <v>30</v>
      </c>
      <c r="AN34" s="68">
        <f>COUNT(F34:AM34)</f>
        <v>28</v>
      </c>
      <c r="AO34" s="69">
        <f>IF(ISBLANK(F34:AN34)=FALSE,AVERAGE(F34:AM34),"")</f>
        <v>32.42857142857143</v>
      </c>
      <c r="AP34" s="70">
        <f>MIN(F34:AK34)</f>
        <v>25</v>
      </c>
      <c r="AQ34" s="71">
        <f>MAX(F34:AK34)</f>
        <v>37</v>
      </c>
      <c r="AR34" s="74">
        <f>AQ34-AP34</f>
        <v>12</v>
      </c>
    </row>
    <row r="35" spans="1:44" ht="21.75" customHeight="1" thickBot="1" thickTop="1">
      <c r="A35" s="7"/>
      <c r="B35" s="62">
        <v>8</v>
      </c>
      <c r="C35" s="142" t="s">
        <v>23</v>
      </c>
      <c r="D35" s="77"/>
      <c r="E35" s="75"/>
      <c r="F35" s="72"/>
      <c r="G35" s="73"/>
      <c r="H35" s="72"/>
      <c r="I35" s="73"/>
      <c r="J35" s="72"/>
      <c r="K35" s="73"/>
      <c r="L35" s="72"/>
      <c r="M35" s="73"/>
      <c r="N35" s="72">
        <v>28</v>
      </c>
      <c r="O35" s="73">
        <v>39</v>
      </c>
      <c r="P35" s="72">
        <v>39</v>
      </c>
      <c r="Q35" s="73">
        <v>29</v>
      </c>
      <c r="R35" s="72"/>
      <c r="S35" s="73"/>
      <c r="T35" s="72">
        <v>30</v>
      </c>
      <c r="U35" s="73">
        <v>34</v>
      </c>
      <c r="V35" s="72"/>
      <c r="W35" s="73"/>
      <c r="X35" s="72"/>
      <c r="Y35" s="73"/>
      <c r="Z35" s="72">
        <v>28</v>
      </c>
      <c r="AA35" s="73">
        <v>33</v>
      </c>
      <c r="AB35" s="72"/>
      <c r="AC35" s="73"/>
      <c r="AD35" s="72"/>
      <c r="AE35" s="73"/>
      <c r="AF35" s="105"/>
      <c r="AG35" s="73"/>
      <c r="AH35" s="105"/>
      <c r="AI35" s="73"/>
      <c r="AJ35" s="72"/>
      <c r="AK35" s="108"/>
      <c r="AL35" s="110"/>
      <c r="AM35" s="109"/>
      <c r="AN35" s="132">
        <f>COUNT(F35:AM35)</f>
        <v>8</v>
      </c>
      <c r="AO35" s="69">
        <f>IF(AN35&gt;0,AVERAGE(F35:AM35),"")</f>
        <v>32.5</v>
      </c>
      <c r="AP35" s="70">
        <f>MIN(F35:AK35)</f>
        <v>28</v>
      </c>
      <c r="AQ35" s="71">
        <f>MAX(F35:AK35)</f>
        <v>39</v>
      </c>
      <c r="AR35" s="74">
        <f>AQ35-AP35</f>
        <v>11</v>
      </c>
    </row>
    <row r="36" spans="1:44" ht="21.75" customHeight="1" thickBot="1" thickTop="1">
      <c r="A36" s="7"/>
      <c r="B36" s="62">
        <v>9</v>
      </c>
      <c r="C36" s="93" t="s">
        <v>28</v>
      </c>
      <c r="D36" s="75"/>
      <c r="E36" s="75"/>
      <c r="F36" s="72"/>
      <c r="G36" s="73"/>
      <c r="H36" s="72"/>
      <c r="I36" s="73"/>
      <c r="J36" s="78"/>
      <c r="K36" s="79"/>
      <c r="L36" s="72"/>
      <c r="M36" s="73"/>
      <c r="N36" s="72"/>
      <c r="O36" s="73"/>
      <c r="P36" s="72"/>
      <c r="Q36" s="73"/>
      <c r="R36" s="72"/>
      <c r="S36" s="73"/>
      <c r="T36" s="72"/>
      <c r="U36" s="73"/>
      <c r="V36" s="72">
        <v>35</v>
      </c>
      <c r="W36" s="73">
        <v>30</v>
      </c>
      <c r="X36" s="72"/>
      <c r="Y36" s="73"/>
      <c r="Z36" s="72"/>
      <c r="AA36" s="73"/>
      <c r="AB36" s="72"/>
      <c r="AC36" s="73"/>
      <c r="AD36" s="72"/>
      <c r="AE36" s="73"/>
      <c r="AF36" s="105"/>
      <c r="AG36" s="73"/>
      <c r="AH36" s="105"/>
      <c r="AI36" s="73"/>
      <c r="AJ36" s="72"/>
      <c r="AK36" s="108"/>
      <c r="AL36" s="110"/>
      <c r="AM36" s="109"/>
      <c r="AN36" s="68">
        <f>COUNT(F36:AM36)</f>
        <v>2</v>
      </c>
      <c r="AO36" s="69">
        <f>IF(AN36&gt;0,AVERAGE(F36:AM36),"")</f>
        <v>32.5</v>
      </c>
      <c r="AP36" s="138">
        <v>30</v>
      </c>
      <c r="AQ36" s="71">
        <f>MAX(F36:AM36)</f>
        <v>35</v>
      </c>
      <c r="AR36" s="74">
        <f>AQ36-AP36</f>
        <v>5</v>
      </c>
    </row>
    <row r="37" spans="1:44" ht="21.75" customHeight="1" thickBot="1" thickTop="1">
      <c r="A37" s="7"/>
      <c r="B37" s="62">
        <v>10</v>
      </c>
      <c r="C37" s="80" t="s">
        <v>7</v>
      </c>
      <c r="D37" s="75"/>
      <c r="E37" s="75"/>
      <c r="F37" s="72">
        <v>41</v>
      </c>
      <c r="G37" s="73">
        <v>36</v>
      </c>
      <c r="H37" s="72">
        <v>39</v>
      </c>
      <c r="I37" s="73">
        <v>37</v>
      </c>
      <c r="J37" s="78">
        <v>27</v>
      </c>
      <c r="K37" s="79">
        <v>28</v>
      </c>
      <c r="L37" s="72">
        <v>40</v>
      </c>
      <c r="M37" s="73">
        <v>32</v>
      </c>
      <c r="N37" s="72">
        <v>31</v>
      </c>
      <c r="O37" s="73">
        <v>34</v>
      </c>
      <c r="P37" s="72">
        <v>32</v>
      </c>
      <c r="Q37" s="73">
        <v>27</v>
      </c>
      <c r="R37" s="72">
        <v>33</v>
      </c>
      <c r="S37" s="73">
        <v>32</v>
      </c>
      <c r="T37" s="72">
        <v>31</v>
      </c>
      <c r="U37" s="73">
        <v>32</v>
      </c>
      <c r="V37" s="72">
        <v>32</v>
      </c>
      <c r="W37" s="73">
        <v>30</v>
      </c>
      <c r="X37" s="72">
        <v>34</v>
      </c>
      <c r="Y37" s="73">
        <v>31</v>
      </c>
      <c r="Z37" s="72">
        <v>39</v>
      </c>
      <c r="AA37" s="73">
        <v>38</v>
      </c>
      <c r="AB37" s="72">
        <v>31</v>
      </c>
      <c r="AC37" s="73">
        <v>31</v>
      </c>
      <c r="AD37" s="72">
        <v>26</v>
      </c>
      <c r="AE37" s="73">
        <v>32</v>
      </c>
      <c r="AF37" s="105"/>
      <c r="AG37" s="73"/>
      <c r="AH37" s="105"/>
      <c r="AI37" s="73"/>
      <c r="AJ37" s="72">
        <v>33</v>
      </c>
      <c r="AK37" s="108">
        <v>35</v>
      </c>
      <c r="AL37" s="110">
        <v>27</v>
      </c>
      <c r="AM37" s="109">
        <v>30</v>
      </c>
      <c r="AN37" s="68">
        <f>COUNT(F37:AM37)</f>
        <v>30</v>
      </c>
      <c r="AO37" s="69">
        <f>IF(ISBLANK(F37:AN37)=FALSE,AVERAGE(F37:AM37),"")</f>
        <v>32.7</v>
      </c>
      <c r="AP37" s="70">
        <f>MIN(F37:AM37)</f>
        <v>26</v>
      </c>
      <c r="AQ37" s="71">
        <f>MAX(F37:AM37)</f>
        <v>41</v>
      </c>
      <c r="AR37" s="74">
        <f>AQ37-AP37</f>
        <v>15</v>
      </c>
    </row>
    <row r="38" spans="1:44" ht="21.75" customHeight="1" thickBot="1" thickTop="1">
      <c r="A38" s="7"/>
      <c r="B38" s="62">
        <v>11</v>
      </c>
      <c r="C38" s="80" t="s">
        <v>20</v>
      </c>
      <c r="D38" s="75"/>
      <c r="E38" s="75"/>
      <c r="F38" s="72"/>
      <c r="G38" s="73"/>
      <c r="H38" s="72">
        <v>32</v>
      </c>
      <c r="I38" s="73">
        <v>35</v>
      </c>
      <c r="J38" s="72">
        <v>38</v>
      </c>
      <c r="K38" s="73">
        <v>37</v>
      </c>
      <c r="L38" s="72"/>
      <c r="M38" s="73"/>
      <c r="N38" s="72">
        <v>27</v>
      </c>
      <c r="O38" s="73">
        <v>32</v>
      </c>
      <c r="P38" s="72">
        <v>33</v>
      </c>
      <c r="Q38" s="73">
        <v>32</v>
      </c>
      <c r="R38" s="72">
        <v>37</v>
      </c>
      <c r="S38" s="73">
        <v>35</v>
      </c>
      <c r="T38" s="72"/>
      <c r="U38" s="73"/>
      <c r="V38" s="72">
        <v>35</v>
      </c>
      <c r="W38" s="73">
        <v>32</v>
      </c>
      <c r="X38" s="72">
        <v>32</v>
      </c>
      <c r="Y38" s="73">
        <v>29</v>
      </c>
      <c r="Z38" s="72">
        <v>36</v>
      </c>
      <c r="AA38" s="73">
        <v>30</v>
      </c>
      <c r="AB38" s="72"/>
      <c r="AC38" s="73"/>
      <c r="AD38" s="72">
        <v>32</v>
      </c>
      <c r="AE38" s="73">
        <v>32</v>
      </c>
      <c r="AF38" s="105">
        <v>28</v>
      </c>
      <c r="AG38" s="73">
        <v>33</v>
      </c>
      <c r="AH38" s="105">
        <v>32</v>
      </c>
      <c r="AI38" s="73">
        <v>30</v>
      </c>
      <c r="AJ38" s="72">
        <v>36</v>
      </c>
      <c r="AK38" s="108">
        <v>34</v>
      </c>
      <c r="AL38" s="110">
        <v>34</v>
      </c>
      <c r="AM38" s="109">
        <v>30</v>
      </c>
      <c r="AN38" s="68">
        <f>COUNT(F38:AM38)</f>
        <v>26</v>
      </c>
      <c r="AO38" s="69">
        <f>IF(ISBLANK(F38:AM38)=FALSE,AVERAGE(F38:AM38),"")</f>
        <v>32.80769230769231</v>
      </c>
      <c r="AP38" s="70">
        <f>MIN(F38:AK38)</f>
        <v>27</v>
      </c>
      <c r="AQ38" s="71">
        <f>MAX(F38:AK38)</f>
        <v>38</v>
      </c>
      <c r="AR38" s="76">
        <f>AQ38-AP38</f>
        <v>11</v>
      </c>
    </row>
    <row r="39" spans="1:44" ht="21.75" customHeight="1" thickBot="1" thickTop="1">
      <c r="A39" s="7"/>
      <c r="B39" s="62">
        <v>12</v>
      </c>
      <c r="C39" s="93" t="s">
        <v>25</v>
      </c>
      <c r="D39" s="75"/>
      <c r="E39" s="75"/>
      <c r="F39" s="72"/>
      <c r="G39" s="73"/>
      <c r="H39" s="72"/>
      <c r="I39" s="73"/>
      <c r="J39" s="72"/>
      <c r="K39" s="73"/>
      <c r="L39" s="72"/>
      <c r="M39" s="73"/>
      <c r="N39" s="72"/>
      <c r="O39" s="73"/>
      <c r="P39" s="72"/>
      <c r="Q39" s="73"/>
      <c r="R39" s="72">
        <v>37</v>
      </c>
      <c r="S39" s="73">
        <v>30</v>
      </c>
      <c r="T39" s="72"/>
      <c r="U39" s="73"/>
      <c r="V39" s="72"/>
      <c r="W39" s="73"/>
      <c r="X39" s="72"/>
      <c r="Y39" s="73"/>
      <c r="Z39" s="72">
        <v>32</v>
      </c>
      <c r="AA39" s="73">
        <v>38</v>
      </c>
      <c r="AB39" s="72"/>
      <c r="AC39" s="73"/>
      <c r="AD39" s="72"/>
      <c r="AE39" s="73"/>
      <c r="AF39" s="105">
        <v>36</v>
      </c>
      <c r="AG39" s="73">
        <v>30</v>
      </c>
      <c r="AH39" s="105">
        <v>28</v>
      </c>
      <c r="AI39" s="73">
        <v>37</v>
      </c>
      <c r="AJ39" s="72"/>
      <c r="AK39" s="108"/>
      <c r="AL39" s="110"/>
      <c r="AM39" s="109"/>
      <c r="AN39" s="68">
        <f t="shared" si="1"/>
        <v>8</v>
      </c>
      <c r="AO39" s="69">
        <f>IF(AN39&gt;0,AVERAGE(F39:AM39),"")</f>
        <v>33.5</v>
      </c>
      <c r="AP39" s="138">
        <f>MIN(F39:AK39)</f>
        <v>28</v>
      </c>
      <c r="AQ39" s="71">
        <f>MAX(F39:AK39)</f>
        <v>38</v>
      </c>
      <c r="AR39" s="76">
        <f t="shared" si="2"/>
        <v>10</v>
      </c>
    </row>
    <row r="40" spans="1:44" ht="21.75" customHeight="1" thickBot="1" thickTop="1">
      <c r="A40" s="7"/>
      <c r="B40" s="62">
        <v>13</v>
      </c>
      <c r="C40" s="93" t="s">
        <v>21</v>
      </c>
      <c r="D40" s="75"/>
      <c r="E40" s="75"/>
      <c r="F40" s="72"/>
      <c r="G40" s="73"/>
      <c r="H40" s="72"/>
      <c r="I40" s="73"/>
      <c r="J40" s="78">
        <v>31</v>
      </c>
      <c r="K40" s="79">
        <v>37</v>
      </c>
      <c r="L40" s="72">
        <v>46</v>
      </c>
      <c r="M40" s="73">
        <v>33</v>
      </c>
      <c r="N40" s="72"/>
      <c r="O40" s="73"/>
      <c r="P40" s="72"/>
      <c r="Q40" s="73"/>
      <c r="R40" s="72"/>
      <c r="S40" s="73"/>
      <c r="T40" s="72"/>
      <c r="U40" s="73"/>
      <c r="V40" s="72"/>
      <c r="W40" s="73"/>
      <c r="X40" s="72"/>
      <c r="Y40" s="73"/>
      <c r="Z40" s="72"/>
      <c r="AA40" s="73"/>
      <c r="AB40" s="72"/>
      <c r="AC40" s="73"/>
      <c r="AD40" s="72"/>
      <c r="AE40" s="73"/>
      <c r="AF40" s="105"/>
      <c r="AG40" s="73"/>
      <c r="AH40" s="105"/>
      <c r="AI40" s="73"/>
      <c r="AJ40" s="72"/>
      <c r="AK40" s="108"/>
      <c r="AL40" s="110"/>
      <c r="AM40" s="109"/>
      <c r="AN40" s="68">
        <f t="shared" si="1"/>
        <v>4</v>
      </c>
      <c r="AO40" s="69">
        <f>IF(ISBLANK(F40:AN40)=FALSE,AVERAGE(F40:AM40),"")</f>
        <v>36.75</v>
      </c>
      <c r="AP40" s="70">
        <f>MIN(F40:AK40)</f>
        <v>31</v>
      </c>
      <c r="AQ40" s="71">
        <f>MAX(F40:AK40)</f>
        <v>46</v>
      </c>
      <c r="AR40" s="76">
        <f t="shared" si="2"/>
        <v>15</v>
      </c>
    </row>
    <row r="41" spans="1:44" ht="21.75" customHeight="1" thickBot="1" thickTop="1">
      <c r="A41" s="7"/>
      <c r="B41" s="62">
        <v>14</v>
      </c>
      <c r="C41" s="131" t="s">
        <v>24</v>
      </c>
      <c r="D41" s="75"/>
      <c r="E41" s="75"/>
      <c r="F41" s="72"/>
      <c r="G41" s="73"/>
      <c r="H41" s="72"/>
      <c r="I41" s="73"/>
      <c r="J41" s="78"/>
      <c r="K41" s="79"/>
      <c r="L41" s="72"/>
      <c r="M41" s="73"/>
      <c r="N41" s="72"/>
      <c r="O41" s="73"/>
      <c r="P41" s="72">
        <v>37</v>
      </c>
      <c r="Q41" s="73">
        <v>34</v>
      </c>
      <c r="R41" s="72"/>
      <c r="S41" s="73"/>
      <c r="T41" s="72">
        <v>34</v>
      </c>
      <c r="U41" s="73">
        <v>50</v>
      </c>
      <c r="V41" s="72">
        <v>41</v>
      </c>
      <c r="W41" s="73">
        <v>37</v>
      </c>
      <c r="X41" s="72"/>
      <c r="Y41" s="73"/>
      <c r="Z41" s="72">
        <v>38</v>
      </c>
      <c r="AA41" s="73">
        <v>41</v>
      </c>
      <c r="AB41" s="72"/>
      <c r="AC41" s="73"/>
      <c r="AD41" s="72"/>
      <c r="AE41" s="73"/>
      <c r="AF41" s="105"/>
      <c r="AG41" s="73"/>
      <c r="AH41" s="105">
        <v>37</v>
      </c>
      <c r="AI41" s="73">
        <v>32</v>
      </c>
      <c r="AJ41" s="72"/>
      <c r="AK41" s="108"/>
      <c r="AL41" s="110"/>
      <c r="AM41" s="109"/>
      <c r="AN41" s="68">
        <f t="shared" si="1"/>
        <v>10</v>
      </c>
      <c r="AO41" s="69">
        <f>IF(AN41&gt;0,AVERAGE(F41:AM41),"")</f>
        <v>38.1</v>
      </c>
      <c r="AP41" s="70">
        <f>MIN(F41:AK41)</f>
        <v>32</v>
      </c>
      <c r="AQ41" s="71">
        <f>MAX(F41:AK41)</f>
        <v>50</v>
      </c>
      <c r="AR41" s="76">
        <f t="shared" si="2"/>
        <v>18</v>
      </c>
    </row>
    <row r="42" spans="1:44" ht="21.75" customHeight="1" thickBot="1" thickTop="1">
      <c r="A42" s="7"/>
      <c r="B42" s="62">
        <v>15</v>
      </c>
      <c r="C42" s="93" t="s">
        <v>18</v>
      </c>
      <c r="D42" s="75"/>
      <c r="E42" s="131"/>
      <c r="F42" s="72">
        <v>59</v>
      </c>
      <c r="G42" s="73">
        <v>58</v>
      </c>
      <c r="H42" s="72">
        <v>52</v>
      </c>
      <c r="I42" s="73">
        <v>40</v>
      </c>
      <c r="J42" s="72">
        <v>46</v>
      </c>
      <c r="K42" s="73">
        <v>40</v>
      </c>
      <c r="L42" s="72">
        <v>60</v>
      </c>
      <c r="M42" s="73">
        <v>53</v>
      </c>
      <c r="N42" s="72">
        <v>46</v>
      </c>
      <c r="O42" s="73">
        <v>49</v>
      </c>
      <c r="P42" s="72">
        <v>45</v>
      </c>
      <c r="Q42" s="73">
        <v>48</v>
      </c>
      <c r="R42" s="72">
        <v>53</v>
      </c>
      <c r="S42" s="73">
        <v>47</v>
      </c>
      <c r="T42" s="72">
        <v>45</v>
      </c>
      <c r="U42" s="73">
        <v>44</v>
      </c>
      <c r="V42" s="72">
        <v>42</v>
      </c>
      <c r="W42" s="73">
        <v>51</v>
      </c>
      <c r="X42" s="72"/>
      <c r="Y42" s="73"/>
      <c r="Z42" s="72">
        <v>49</v>
      </c>
      <c r="AA42" s="73">
        <v>51</v>
      </c>
      <c r="AB42" s="72"/>
      <c r="AC42" s="73"/>
      <c r="AD42" s="72">
        <v>49</v>
      </c>
      <c r="AE42" s="73">
        <v>40</v>
      </c>
      <c r="AF42" s="105">
        <v>55</v>
      </c>
      <c r="AG42" s="73">
        <v>36</v>
      </c>
      <c r="AH42" s="105">
        <v>50</v>
      </c>
      <c r="AI42" s="73">
        <v>50</v>
      </c>
      <c r="AJ42" s="72">
        <v>46</v>
      </c>
      <c r="AK42" s="108">
        <v>56</v>
      </c>
      <c r="AL42" s="110"/>
      <c r="AM42" s="109"/>
      <c r="AN42" s="68">
        <f t="shared" si="1"/>
        <v>28</v>
      </c>
      <c r="AO42" s="69">
        <f>IF(ISBLANK(F42:AN42)=FALSE,AVERAGE(F42:AM42),"")</f>
        <v>48.57142857142857</v>
      </c>
      <c r="AP42" s="70">
        <f>MIN(F42:AK42)</f>
        <v>36</v>
      </c>
      <c r="AQ42" s="71">
        <f>MAX(F42:AK42)</f>
        <v>60</v>
      </c>
      <c r="AR42" s="76">
        <f t="shared" si="2"/>
        <v>24</v>
      </c>
    </row>
    <row r="43" spans="1:44" ht="21.75" customHeight="1" thickBot="1" thickTop="1">
      <c r="A43" s="7"/>
      <c r="B43" s="62"/>
      <c r="C43" s="67"/>
      <c r="D43" s="77"/>
      <c r="E43" s="77"/>
      <c r="F43" s="72"/>
      <c r="G43" s="73"/>
      <c r="H43" s="72"/>
      <c r="I43" s="73"/>
      <c r="J43" s="72"/>
      <c r="K43" s="73"/>
      <c r="L43" s="72"/>
      <c r="M43" s="73"/>
      <c r="N43" s="72"/>
      <c r="O43" s="73"/>
      <c r="P43" s="72"/>
      <c r="Q43" s="73"/>
      <c r="R43" s="72"/>
      <c r="S43" s="73"/>
      <c r="T43" s="72"/>
      <c r="U43" s="73"/>
      <c r="V43" s="72"/>
      <c r="W43" s="73"/>
      <c r="X43" s="72"/>
      <c r="Y43" s="73"/>
      <c r="Z43" s="72"/>
      <c r="AA43" s="73"/>
      <c r="AB43" s="72"/>
      <c r="AC43" s="73"/>
      <c r="AD43" s="72"/>
      <c r="AE43" s="73"/>
      <c r="AF43" s="105"/>
      <c r="AG43" s="73"/>
      <c r="AH43" s="105"/>
      <c r="AI43" s="73"/>
      <c r="AJ43" s="72"/>
      <c r="AK43" s="108"/>
      <c r="AL43" s="110"/>
      <c r="AM43" s="109"/>
      <c r="AN43" s="68">
        <f t="shared" si="1"/>
        <v>0</v>
      </c>
      <c r="AO43" s="69">
        <f>IF(AN43&gt;0,AVERAGE(F43:AM43),"")</f>
      </c>
      <c r="AP43" s="70">
        <f>MIN(F43:AK43)</f>
        <v>0</v>
      </c>
      <c r="AQ43" s="71">
        <f>MAX(F43:AK43)</f>
        <v>0</v>
      </c>
      <c r="AR43" s="76">
        <f t="shared" si="2"/>
        <v>0</v>
      </c>
    </row>
    <row r="44" spans="1:44" ht="14.25" customHeight="1" hidden="1" thickBot="1" thickTop="1">
      <c r="A44" s="7"/>
      <c r="B44" s="32">
        <v>16</v>
      </c>
      <c r="C44" s="33"/>
      <c r="D44" s="34"/>
      <c r="E44" s="34"/>
      <c r="F44" s="35"/>
      <c r="G44" s="36"/>
      <c r="H44" s="35"/>
      <c r="I44" s="36"/>
      <c r="J44" s="35"/>
      <c r="K44" s="36"/>
      <c r="L44" s="35"/>
      <c r="M44" s="36"/>
      <c r="N44" s="35"/>
      <c r="O44" s="36"/>
      <c r="P44" s="35"/>
      <c r="Q44" s="36"/>
      <c r="R44" s="35"/>
      <c r="S44" s="36"/>
      <c r="T44" s="35"/>
      <c r="U44" s="36"/>
      <c r="V44" s="35"/>
      <c r="W44" s="36"/>
      <c r="X44" s="35"/>
      <c r="Y44" s="36"/>
      <c r="Z44" s="35"/>
      <c r="AA44" s="36"/>
      <c r="AB44" s="35"/>
      <c r="AC44" s="36"/>
      <c r="AD44" s="35"/>
      <c r="AE44" s="36"/>
      <c r="AF44" s="95"/>
      <c r="AG44" s="95"/>
      <c r="AH44" s="95"/>
      <c r="AI44" s="95"/>
      <c r="AJ44" s="35"/>
      <c r="AK44" s="36"/>
      <c r="AL44" s="106"/>
      <c r="AM44" s="106"/>
      <c r="AN44" s="37">
        <f>COUNT(F44:U44)</f>
        <v>0</v>
      </c>
      <c r="AO44" s="38" t="e">
        <f>AVERAGE(F44:U44)</f>
        <v>#DIV/0!</v>
      </c>
      <c r="AP44" s="39">
        <f>MIN(F44:U44)</f>
        <v>0</v>
      </c>
      <c r="AQ44" s="40">
        <f>MAX(F44:U44)</f>
        <v>0</v>
      </c>
      <c r="AR44" s="41">
        <f t="shared" si="2"/>
        <v>0</v>
      </c>
    </row>
    <row r="45" spans="1:44" ht="14.25" customHeight="1" hidden="1" thickBot="1" thickTop="1">
      <c r="A45" s="7"/>
      <c r="B45" s="25">
        <v>17</v>
      </c>
      <c r="C45" s="26"/>
      <c r="D45" s="26"/>
      <c r="E45" s="26"/>
      <c r="F45" s="30"/>
      <c r="G45" s="31"/>
      <c r="H45" s="30"/>
      <c r="I45" s="31"/>
      <c r="J45" s="30"/>
      <c r="K45" s="31"/>
      <c r="L45" s="30"/>
      <c r="M45" s="31"/>
      <c r="N45" s="30"/>
      <c r="O45" s="31"/>
      <c r="P45" s="30"/>
      <c r="Q45" s="31"/>
      <c r="R45" s="30"/>
      <c r="S45" s="31"/>
      <c r="T45" s="30"/>
      <c r="U45" s="31"/>
      <c r="V45" s="30"/>
      <c r="W45" s="31"/>
      <c r="X45" s="30"/>
      <c r="Y45" s="31"/>
      <c r="Z45" s="30"/>
      <c r="AA45" s="31"/>
      <c r="AB45" s="30"/>
      <c r="AC45" s="31"/>
      <c r="AD45" s="30"/>
      <c r="AE45" s="31"/>
      <c r="AF45" s="96"/>
      <c r="AG45" s="96"/>
      <c r="AH45" s="96"/>
      <c r="AI45" s="96"/>
      <c r="AJ45" s="30"/>
      <c r="AK45" s="31"/>
      <c r="AL45" s="106"/>
      <c r="AM45" s="106"/>
      <c r="AN45" s="18">
        <f>COUNT(F45:U45)</f>
        <v>0</v>
      </c>
      <c r="AO45" s="28" t="e">
        <f>AVERAGE(F45:U45)</f>
        <v>#DIV/0!</v>
      </c>
      <c r="AP45" s="29">
        <f>MIN(F45:U45)</f>
        <v>0</v>
      </c>
      <c r="AQ45" s="8">
        <f>MAX(F45:U45)</f>
        <v>0</v>
      </c>
      <c r="AR45" s="17">
        <f t="shared" si="2"/>
        <v>0</v>
      </c>
    </row>
    <row r="46" spans="1:44" ht="14.25" customHeight="1" hidden="1" thickBot="1" thickTop="1">
      <c r="A46" s="7"/>
      <c r="B46" s="24">
        <v>18</v>
      </c>
      <c r="C46" s="21"/>
      <c r="D46" s="22"/>
      <c r="E46" s="22"/>
      <c r="F46" s="30"/>
      <c r="G46" s="31"/>
      <c r="H46" s="30"/>
      <c r="I46" s="31"/>
      <c r="J46" s="30"/>
      <c r="K46" s="31"/>
      <c r="L46" s="30"/>
      <c r="M46" s="31"/>
      <c r="N46" s="30"/>
      <c r="O46" s="31"/>
      <c r="P46" s="30"/>
      <c r="Q46" s="31"/>
      <c r="R46" s="30"/>
      <c r="S46" s="31"/>
      <c r="T46" s="30"/>
      <c r="U46" s="31"/>
      <c r="V46" s="30"/>
      <c r="W46" s="31"/>
      <c r="X46" s="30"/>
      <c r="Y46" s="31"/>
      <c r="Z46" s="30"/>
      <c r="AA46" s="31"/>
      <c r="AB46" s="30"/>
      <c r="AC46" s="31"/>
      <c r="AD46" s="30"/>
      <c r="AE46" s="31"/>
      <c r="AF46" s="96"/>
      <c r="AG46" s="96"/>
      <c r="AH46" s="96"/>
      <c r="AI46" s="96"/>
      <c r="AJ46" s="30"/>
      <c r="AK46" s="31"/>
      <c r="AL46" s="107"/>
      <c r="AM46" s="107"/>
      <c r="AN46" s="23">
        <f>COUNT(F46:U46)</f>
        <v>0</v>
      </c>
      <c r="AO46" s="28" t="e">
        <f>AVERAGE(F46:U46)</f>
        <v>#DIV/0!</v>
      </c>
      <c r="AP46" s="29">
        <f>MIN(F46:U46)</f>
        <v>0</v>
      </c>
      <c r="AQ46" s="8">
        <f>MAX(F46:U46)</f>
        <v>0</v>
      </c>
      <c r="AR46" s="17">
        <f t="shared" si="2"/>
        <v>0</v>
      </c>
    </row>
    <row r="47" spans="1:42" ht="13.5" customHeight="1" thickTop="1">
      <c r="A47" s="7"/>
      <c r="B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.75" customHeight="1">
      <c r="A48" s="7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75" customHeight="1">
      <c r="A49" s="7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75" customHeight="1">
      <c r="A50" s="7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.75" customHeight="1">
      <c r="A51" s="7"/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.75" customHeight="1">
      <c r="A52" s="7"/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 customHeight="1">
      <c r="A53" s="7"/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2.75" customHeight="1">
      <c r="A54" s="7"/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3" ht="12.75" customHeight="1">
      <c r="A55" s="7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10"/>
    </row>
    <row r="56" spans="1:43" ht="13.5" customHeight="1">
      <c r="A56" s="7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10"/>
    </row>
  </sheetData>
  <sheetProtection/>
  <mergeCells count="34">
    <mergeCell ref="J8:K8"/>
    <mergeCell ref="H8:I8"/>
    <mergeCell ref="R8:S8"/>
    <mergeCell ref="P8:Q8"/>
    <mergeCell ref="N8:O8"/>
    <mergeCell ref="L8:M8"/>
    <mergeCell ref="H27:I27"/>
    <mergeCell ref="AJ8:AK8"/>
    <mergeCell ref="AH8:AI8"/>
    <mergeCell ref="AF8:AG8"/>
    <mergeCell ref="AD8:AE8"/>
    <mergeCell ref="AB8:AC8"/>
    <mergeCell ref="Z8:AA8"/>
    <mergeCell ref="X8:Y8"/>
    <mergeCell ref="V8:W8"/>
    <mergeCell ref="T8:U8"/>
    <mergeCell ref="P27:Q27"/>
    <mergeCell ref="N27:O27"/>
    <mergeCell ref="L27:M27"/>
    <mergeCell ref="J27:K27"/>
    <mergeCell ref="X27:Y27"/>
    <mergeCell ref="V27:W27"/>
    <mergeCell ref="T27:U27"/>
    <mergeCell ref="R27:S27"/>
    <mergeCell ref="AL27:AM27"/>
    <mergeCell ref="AL8:AM8"/>
    <mergeCell ref="F27:G27"/>
    <mergeCell ref="F8:G8"/>
    <mergeCell ref="AJ27:AK27"/>
    <mergeCell ref="AH27:AI27"/>
    <mergeCell ref="AF27:AG27"/>
    <mergeCell ref="AD27:AE27"/>
    <mergeCell ref="AB27:AC27"/>
    <mergeCell ref="Z27:AA27"/>
  </mergeCells>
  <conditionalFormatting sqref="AO47:AQ49">
    <cfRule type="cellIs" priority="1" dxfId="0" operator="between" stopIfTrue="1">
      <formula>30</formula>
      <formula>35.9999</formula>
    </cfRule>
    <cfRule type="cellIs" priority="2" dxfId="1" operator="between" stopIfTrue="1">
      <formula>36</formula>
      <formula>39.9999</formula>
    </cfRule>
    <cfRule type="cellIs" priority="3" dxfId="2" operator="lessThan" stopIfTrue="1">
      <formula>30</formula>
    </cfRule>
  </conditionalFormatting>
  <conditionalFormatting sqref="AO44:AO46">
    <cfRule type="cellIs" priority="4" dxfId="3" operator="lessThan" stopIfTrue="1">
      <formula>30</formula>
    </cfRule>
    <cfRule type="cellIs" priority="5" dxfId="4" operator="between" stopIfTrue="1">
      <formula>30</formula>
      <formula>35</formula>
    </cfRule>
    <cfRule type="cellIs" priority="6" dxfId="5" operator="between" stopIfTrue="1">
      <formula>36</formula>
      <formula>39.99</formula>
    </cfRule>
  </conditionalFormatting>
  <conditionalFormatting sqref="AP28:AQ43">
    <cfRule type="cellIs" priority="7" dxfId="6" operator="lessThan" stopIfTrue="1">
      <formula>30</formula>
    </cfRule>
    <cfRule type="cellIs" priority="8" dxfId="7" operator="between" stopIfTrue="1">
      <formula>30</formula>
      <formula>35.99</formula>
    </cfRule>
    <cfRule type="cellIs" priority="9" dxfId="5" operator="between" stopIfTrue="1">
      <formula>36</formula>
      <formula>39.99</formula>
    </cfRule>
  </conditionalFormatting>
  <conditionalFormatting sqref="AO28:AO43">
    <cfRule type="cellIs" priority="10" dxfId="3" operator="lessThan" stopIfTrue="1">
      <formula>30</formula>
    </cfRule>
    <cfRule type="cellIs" priority="11" dxfId="4" operator="between" stopIfTrue="1">
      <formula>30</formula>
      <formula>35.99</formula>
    </cfRule>
    <cfRule type="cellIs" priority="12" dxfId="5" operator="between" stopIfTrue="1">
      <formula>36</formula>
      <formula>39.99</formula>
    </cfRule>
  </conditionalFormatting>
  <conditionalFormatting sqref="AP25:AP27">
    <cfRule type="cellIs" priority="13" dxfId="3" operator="between" stopIfTrue="1">
      <formula>0</formula>
      <formula>59</formula>
    </cfRule>
    <cfRule type="cellIs" priority="14" dxfId="4" operator="between" stopIfTrue="1">
      <formula>60</formula>
      <formula>71</formula>
    </cfRule>
    <cfRule type="cellIs" priority="15" dxfId="5" operator="between" stopIfTrue="1">
      <formula>72</formula>
      <formula>79</formula>
    </cfRule>
  </conditionalFormatting>
  <conditionalFormatting sqref="AP9:AP24">
    <cfRule type="cellIs" priority="16" dxfId="3" operator="between" stopIfTrue="1">
      <formula>0</formula>
      <formula>59.99</formula>
    </cfRule>
    <cfRule type="cellIs" priority="17" dxfId="4" operator="between" stopIfTrue="1">
      <formula>60</formula>
      <formula>71.99</formula>
    </cfRule>
    <cfRule type="cellIs" priority="18" dxfId="5" operator="between" stopIfTrue="1">
      <formula>72</formula>
      <formula>79.99</formula>
    </cfRule>
  </conditionalFormatting>
  <conditionalFormatting sqref="F47:AM49">
    <cfRule type="cellIs" priority="19" dxfId="0" operator="between" stopIfTrue="1">
      <formula>30</formula>
      <formula>35.9999</formula>
    </cfRule>
    <cfRule type="cellIs" priority="20" dxfId="1" operator="between" stopIfTrue="1">
      <formula>30</formula>
      <formula>39.9999</formula>
    </cfRule>
    <cfRule type="cellIs" priority="21" dxfId="2" operator="lessThan" stopIfTrue="1">
      <formula>30</formula>
    </cfRule>
  </conditionalFormatting>
  <conditionalFormatting sqref="D28:AM46 C28:C29 C34 C43:C46 C37:C38">
    <cfRule type="cellIs" priority="22" dxfId="3" operator="lessThan" stopIfTrue="1">
      <formula>30</formula>
    </cfRule>
    <cfRule type="cellIs" priority="23" dxfId="4" operator="between" stopIfTrue="1">
      <formula>30</formula>
      <formula>35</formula>
    </cfRule>
    <cfRule type="cellIs" priority="24" dxfId="5" operator="between" stopIfTrue="1">
      <formula>36</formula>
      <formula>39</formula>
    </cfRule>
  </conditionalFormatting>
  <conditionalFormatting sqref="I26 G26 M26 Q26 O26 S26 K26 U26 Y26 AC26 AA26 W26 AE26:AI26 AK26:AM26">
    <cfRule type="cellIs" priority="25" dxfId="5" operator="between" stopIfTrue="1">
      <formula>21</formula>
      <formula>28</formula>
    </cfRule>
    <cfRule type="cellIs" priority="26" dxfId="4" operator="between" stopIfTrue="1">
      <formula>29</formula>
      <formula>40</formula>
    </cfRule>
    <cfRule type="cellIs" priority="27" dxfId="3" operator="between" stopIfTrue="1">
      <formula>41</formula>
      <formula>10000</formula>
    </cfRule>
  </conditionalFormatting>
  <conditionalFormatting sqref="H9:H26 J9:J26 N9:N26 L9:L26 AL9:AL24 R9:R26 T9:T26 F9:F26 V9:V26 X9:X26 Z9:Z26 AD9:AD26 AF9:AF24 P9:P26 AH9:AH24 AJ9:AJ26 AB9:AB26">
    <cfRule type="cellIs" priority="28" dxfId="3" operator="between" stopIfTrue="1">
      <formula>0</formula>
      <formula>59</formula>
    </cfRule>
    <cfRule type="cellIs" priority="29" dxfId="4" operator="between" stopIfTrue="1">
      <formula>60</formula>
      <formula>71</formula>
    </cfRule>
    <cfRule type="cellIs" priority="30" dxfId="5" operator="between" stopIfTrue="1">
      <formula>72</formula>
      <formula>79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 Aunio</cp:lastModifiedBy>
  <cp:lastPrinted>2008-08-13T18:52:51Z</cp:lastPrinted>
  <dcterms:created xsi:type="dcterms:W3CDTF">2002-06-03T19:24:47Z</dcterms:created>
  <dcterms:modified xsi:type="dcterms:W3CDTF">2009-03-31T19:10:56Z</dcterms:modified>
  <cp:category/>
  <cp:version/>
  <cp:contentType/>
  <cp:contentStatus/>
</cp:coreProperties>
</file>